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G:\2024\03. March\23. Q Reporting\"/>
    </mc:Choice>
  </mc:AlternateContent>
  <xr:revisionPtr revIDLastSave="0" documentId="8_{D49B5CEA-A0C8-43D2-884C-6DAB4E28E1D9}" xr6:coauthVersionLast="47" xr6:coauthVersionMax="47" xr10:uidLastSave="{00000000-0000-0000-0000-000000000000}"/>
  <bookViews>
    <workbookView xWindow="38400" yWindow="0" windowWidth="38400" windowHeight="21000" tabRatio="728" xr2:uid="{00000000-000D-0000-FFFF-FFFF00000000}"/>
  </bookViews>
  <sheets>
    <sheet name="NORDEN GROUP PL" sheetId="14" r:id="rId1"/>
    <sheet name="NORDEN Group - Balance Sheet" sheetId="6" r:id="rId2"/>
    <sheet name="Assets &amp; Logistics" sheetId="17" r:id="rId3"/>
    <sheet name="Freight services &amp; Trading" sheetId="18" r:id="rId4"/>
    <sheet name="Asset Management" sheetId="16" state="hidden" r:id="rId5"/>
    <sheet name="Dry Operator" sheetId="9" state="hidden" r:id="rId6"/>
    <sheet name="Tanker Operator" sheetId="15" state="hidden" r:id="rId7"/>
    <sheet name="Tankers" sheetId="11" state="hidden" r:id="rId8"/>
    <sheet name="Dry Owner" sheetId="8" state="hidden" r:id="rId9"/>
    <sheet name="Dry Cargo" sheetId="13" state="hidden" r:id="rId10"/>
    <sheet name="Eliminations" sheetId="10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5" i="14" l="1"/>
  <c r="AG35" i="14"/>
  <c r="AF35" i="14"/>
  <c r="AH34" i="14"/>
  <c r="AG34" i="14"/>
  <c r="AF34" i="14"/>
  <c r="AH30" i="14"/>
  <c r="AG30" i="14"/>
  <c r="AF30" i="14"/>
  <c r="AH27" i="14"/>
  <c r="AG27" i="14"/>
  <c r="AF27" i="14"/>
  <c r="AH26" i="14"/>
  <c r="AG26" i="14"/>
  <c r="AF26" i="14"/>
  <c r="AH25" i="14"/>
  <c r="AG25" i="14"/>
  <c r="AF25" i="14"/>
  <c r="AH22" i="14"/>
  <c r="AG22" i="14"/>
  <c r="AF22" i="14"/>
  <c r="AH21" i="14"/>
  <c r="AG21" i="14"/>
  <c r="AF21" i="14"/>
  <c r="AH20" i="14"/>
  <c r="AG20" i="14"/>
  <c r="AF20" i="14"/>
  <c r="AH17" i="14"/>
  <c r="AG17" i="14"/>
  <c r="AF17" i="14"/>
  <c r="AH14" i="14"/>
  <c r="AG14" i="14"/>
  <c r="AF14" i="14"/>
  <c r="AH13" i="14"/>
  <c r="AG13" i="14"/>
  <c r="AF13" i="14"/>
  <c r="AH12" i="14"/>
  <c r="AG12" i="14"/>
  <c r="AF12" i="14"/>
  <c r="AH9" i="14"/>
  <c r="AG9" i="14"/>
  <c r="AF9" i="14"/>
  <c r="AH8" i="14"/>
  <c r="AG8" i="14"/>
  <c r="AF8" i="14"/>
  <c r="AH7" i="14"/>
  <c r="AG7" i="14"/>
  <c r="AF7" i="14"/>
  <c r="AH6" i="14"/>
  <c r="AH10" i="14" s="1"/>
  <c r="AH15" i="14" s="1"/>
  <c r="AH18" i="14" s="1"/>
  <c r="AH23" i="14" s="1"/>
  <c r="AH28" i="14" s="1"/>
  <c r="AH31" i="14" s="1"/>
  <c r="AH36" i="14" s="1"/>
  <c r="AH38" i="14" s="1"/>
  <c r="AG6" i="14"/>
  <c r="AG10" i="14" s="1"/>
  <c r="AG15" i="14" s="1"/>
  <c r="AG18" i="14" s="1"/>
  <c r="AG23" i="14" s="1"/>
  <c r="AG28" i="14" s="1"/>
  <c r="AG31" i="14" s="1"/>
  <c r="AF6" i="14"/>
  <c r="AF10" i="14" s="1"/>
  <c r="AF15" i="14" s="1"/>
  <c r="AF18" i="14" s="1"/>
  <c r="AF23" i="14" s="1"/>
  <c r="AF28" i="14" s="1"/>
  <c r="AF31" i="14" s="1"/>
  <c r="AE31" i="14"/>
  <c r="AE28" i="14"/>
  <c r="AE23" i="14"/>
  <c r="AE18" i="14"/>
  <c r="AE15" i="14"/>
  <c r="AE10" i="14"/>
  <c r="AE35" i="14"/>
  <c r="AE34" i="14"/>
  <c r="AE30" i="14"/>
  <c r="AE27" i="14"/>
  <c r="AE26" i="14"/>
  <c r="AE25" i="14"/>
  <c r="AE22" i="14"/>
  <c r="AE21" i="14"/>
  <c r="AE20" i="14"/>
  <c r="AE17" i="14"/>
  <c r="AE14" i="14"/>
  <c r="AE13" i="14"/>
  <c r="AE12" i="14"/>
  <c r="AE9" i="14"/>
  <c r="AE8" i="14"/>
  <c r="AE7" i="14"/>
  <c r="AE6" i="14"/>
  <c r="AF15" i="10"/>
  <c r="AF18" i="10" s="1"/>
  <c r="AF23" i="10" s="1"/>
  <c r="AF28" i="10" s="1"/>
  <c r="AF31" i="10" s="1"/>
  <c r="AF36" i="10" s="1"/>
  <c r="AF10" i="10"/>
  <c r="AE10" i="10"/>
  <c r="AE15" i="10" s="1"/>
  <c r="AE18" i="10" s="1"/>
  <c r="AE23" i="10" s="1"/>
  <c r="AE28" i="10" s="1"/>
  <c r="AE31" i="10" s="1"/>
  <c r="AE36" i="10" s="1"/>
  <c r="AD10" i="10"/>
  <c r="AD15" i="10" s="1"/>
  <c r="AD18" i="10" s="1"/>
  <c r="AD23" i="10" s="1"/>
  <c r="AD28" i="10" s="1"/>
  <c r="AD31" i="10" s="1"/>
  <c r="AD36" i="10" s="1"/>
  <c r="AC10" i="10"/>
  <c r="AC15" i="10" s="1"/>
  <c r="AC18" i="10" s="1"/>
  <c r="AC23" i="10" s="1"/>
  <c r="AC28" i="10" s="1"/>
  <c r="AC31" i="10" s="1"/>
  <c r="AC36" i="10" s="1"/>
  <c r="N10" i="18"/>
  <c r="N15" i="18" s="1"/>
  <c r="M10" i="18"/>
  <c r="M15" i="18" s="1"/>
  <c r="L10" i="18"/>
  <c r="L15" i="18" s="1"/>
  <c r="K10" i="18"/>
  <c r="K15" i="18" s="1"/>
  <c r="N10" i="17"/>
  <c r="N15" i="17" s="1"/>
  <c r="N18" i="17" s="1"/>
  <c r="N23" i="17" s="1"/>
  <c r="N28" i="17" s="1"/>
  <c r="N31" i="17" s="1"/>
  <c r="N36" i="17" s="1"/>
  <c r="M10" i="17"/>
  <c r="M15" i="17" s="1"/>
  <c r="M18" i="17" s="1"/>
  <c r="M23" i="17" s="1"/>
  <c r="M28" i="17" s="1"/>
  <c r="M31" i="17" s="1"/>
  <c r="M36" i="17" s="1"/>
  <c r="L10" i="17"/>
  <c r="L15" i="17" s="1"/>
  <c r="L18" i="17" s="1"/>
  <c r="L23" i="17" s="1"/>
  <c r="L28" i="17" s="1"/>
  <c r="L31" i="17" s="1"/>
  <c r="L36" i="17" s="1"/>
  <c r="K10" i="17"/>
  <c r="K15" i="17" s="1"/>
  <c r="K18" i="17" s="1"/>
  <c r="K23" i="17" s="1"/>
  <c r="K28" i="17" s="1"/>
  <c r="K31" i="17" s="1"/>
  <c r="K36" i="17" s="1"/>
  <c r="AH65" i="6"/>
  <c r="AH68" i="6" s="1"/>
  <c r="AG65" i="6"/>
  <c r="AG68" i="6" s="1"/>
  <c r="AF65" i="6"/>
  <c r="AF68" i="6" s="1"/>
  <c r="AF70" i="6" s="1"/>
  <c r="AE65" i="6"/>
  <c r="AE68" i="6" s="1"/>
  <c r="AH54" i="6"/>
  <c r="AG54" i="6"/>
  <c r="AF54" i="6"/>
  <c r="AE54" i="6"/>
  <c r="AH47" i="6"/>
  <c r="AG47" i="6"/>
  <c r="AF47" i="6"/>
  <c r="AE47" i="6"/>
  <c r="AH34" i="6"/>
  <c r="AH37" i="6" s="1"/>
  <c r="AG34" i="6"/>
  <c r="AG37" i="6" s="1"/>
  <c r="AF34" i="6"/>
  <c r="AF37" i="6" s="1"/>
  <c r="AE34" i="6"/>
  <c r="AE37" i="6" s="1"/>
  <c r="AH21" i="6"/>
  <c r="AG21" i="6"/>
  <c r="AF21" i="6"/>
  <c r="AE21" i="6"/>
  <c r="AH16" i="6"/>
  <c r="AG16" i="6"/>
  <c r="AF16" i="6"/>
  <c r="AE16" i="6"/>
  <c r="AH10" i="6"/>
  <c r="AG10" i="6"/>
  <c r="AF10" i="6"/>
  <c r="AF23" i="6" s="1"/>
  <c r="AE10" i="6"/>
  <c r="AB10" i="10"/>
  <c r="AB15" i="10" s="1"/>
  <c r="X15" i="10"/>
  <c r="AE70" i="6" l="1"/>
  <c r="AE72" i="6" s="1"/>
  <c r="AG23" i="6"/>
  <c r="AG39" i="6" s="1"/>
  <c r="AH23" i="6"/>
  <c r="AH39" i="6" s="1"/>
  <c r="AF72" i="6"/>
  <c r="AE23" i="6"/>
  <c r="AE39" i="6" s="1"/>
  <c r="AG70" i="6"/>
  <c r="AG72" i="6" s="1"/>
  <c r="AE36" i="14"/>
  <c r="AE38" i="14" s="1"/>
  <c r="AG36" i="14"/>
  <c r="AG38" i="14" s="1"/>
  <c r="AF36" i="14"/>
  <c r="AF38" i="14" s="1"/>
  <c r="L18" i="18"/>
  <c r="M18" i="18"/>
  <c r="N18" i="18"/>
  <c r="K18" i="18"/>
  <c r="AH70" i="6"/>
  <c r="AH72" i="6" s="1"/>
  <c r="AF39" i="6"/>
  <c r="AA10" i="10"/>
  <c r="M23" i="18" l="1"/>
  <c r="K23" i="18"/>
  <c r="N23" i="18"/>
  <c r="L23" i="18"/>
  <c r="H15" i="18"/>
  <c r="AB65" i="6"/>
  <c r="AB68" i="6" s="1"/>
  <c r="AB34" i="6"/>
  <c r="AB37" i="6" s="1"/>
  <c r="AB16" i="6"/>
  <c r="AB10" i="6"/>
  <c r="AD10" i="6"/>
  <c r="AC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AD35" i="14"/>
  <c r="AC35" i="14"/>
  <c r="AB35" i="14"/>
  <c r="AA35" i="14"/>
  <c r="AD34" i="14"/>
  <c r="AC34" i="14"/>
  <c r="AB34" i="14"/>
  <c r="AA34" i="14"/>
  <c r="AD33" i="14"/>
  <c r="AC33" i="14"/>
  <c r="AB33" i="14"/>
  <c r="AA33" i="14"/>
  <c r="AD32" i="14"/>
  <c r="AC32" i="14"/>
  <c r="AB32" i="14"/>
  <c r="AA32" i="14"/>
  <c r="AD30" i="14"/>
  <c r="AC30" i="14"/>
  <c r="AB30" i="14"/>
  <c r="AA30" i="14"/>
  <c r="AD27" i="14"/>
  <c r="AC27" i="14"/>
  <c r="AB27" i="14"/>
  <c r="AA27" i="14"/>
  <c r="AD26" i="14"/>
  <c r="AC26" i="14"/>
  <c r="AB26" i="14"/>
  <c r="AA26" i="14"/>
  <c r="AD25" i="14"/>
  <c r="AC25" i="14"/>
  <c r="AB25" i="14"/>
  <c r="AA25" i="14"/>
  <c r="AD22" i="14"/>
  <c r="AC22" i="14"/>
  <c r="AB22" i="14"/>
  <c r="AA22" i="14"/>
  <c r="AD21" i="14"/>
  <c r="AC21" i="14"/>
  <c r="AB21" i="14"/>
  <c r="AA21" i="14"/>
  <c r="AD20" i="14"/>
  <c r="AC20" i="14"/>
  <c r="AB20" i="14"/>
  <c r="AA20" i="14"/>
  <c r="AD17" i="14"/>
  <c r="AC17" i="14"/>
  <c r="AB17" i="14"/>
  <c r="AA17" i="14"/>
  <c r="AD14" i="14"/>
  <c r="AC14" i="14"/>
  <c r="AB14" i="14"/>
  <c r="AA14" i="14"/>
  <c r="AD13" i="14"/>
  <c r="AC13" i="14"/>
  <c r="AB13" i="14"/>
  <c r="AA13" i="14"/>
  <c r="AD12" i="14"/>
  <c r="AC12" i="14"/>
  <c r="AB12" i="14"/>
  <c r="AA12" i="14"/>
  <c r="AD9" i="14"/>
  <c r="AC9" i="14"/>
  <c r="AB9" i="14"/>
  <c r="AA9" i="14"/>
  <c r="AD8" i="14"/>
  <c r="AC8" i="14"/>
  <c r="AB8" i="14"/>
  <c r="AA8" i="14"/>
  <c r="AD7" i="14"/>
  <c r="AC7" i="14"/>
  <c r="AB7" i="14"/>
  <c r="AA7" i="14"/>
  <c r="AD6" i="14"/>
  <c r="AC6" i="14"/>
  <c r="AB6" i="14"/>
  <c r="AA6" i="14"/>
  <c r="Y10" i="10"/>
  <c r="AB18" i="10"/>
  <c r="AB23" i="10" s="1"/>
  <c r="AB28" i="10" s="1"/>
  <c r="AB31" i="10" s="1"/>
  <c r="AB36" i="10" s="1"/>
  <c r="AA15" i="10"/>
  <c r="AA18" i="10" s="1"/>
  <c r="AA23" i="10" s="1"/>
  <c r="AA28" i="10" s="1"/>
  <c r="AA31" i="10" s="1"/>
  <c r="AA36" i="10" s="1"/>
  <c r="Z10" i="10"/>
  <c r="Z15" i="10" s="1"/>
  <c r="Z18" i="10" s="1"/>
  <c r="Z23" i="10" s="1"/>
  <c r="Z28" i="10" s="1"/>
  <c r="Z31" i="10" s="1"/>
  <c r="Z36" i="10" s="1"/>
  <c r="Y15" i="10"/>
  <c r="Y18" i="10" s="1"/>
  <c r="Y23" i="10" s="1"/>
  <c r="Y28" i="10" s="1"/>
  <c r="Y31" i="10" s="1"/>
  <c r="Y36" i="10" s="1"/>
  <c r="J10" i="18"/>
  <c r="J15" i="18" s="1"/>
  <c r="J18" i="18" s="1"/>
  <c r="J23" i="18" s="1"/>
  <c r="J28" i="18" s="1"/>
  <c r="J31" i="18" s="1"/>
  <c r="J37" i="18" s="1"/>
  <c r="I10" i="18"/>
  <c r="I15" i="18" s="1"/>
  <c r="I18" i="18" s="1"/>
  <c r="I23" i="18" s="1"/>
  <c r="I28" i="18" s="1"/>
  <c r="I31" i="18" s="1"/>
  <c r="I37" i="18" s="1"/>
  <c r="H10" i="18"/>
  <c r="H18" i="18" s="1"/>
  <c r="H23" i="18" s="1"/>
  <c r="H28" i="18" s="1"/>
  <c r="H31" i="18" s="1"/>
  <c r="H37" i="18" s="1"/>
  <c r="G10" i="18"/>
  <c r="G15" i="18" s="1"/>
  <c r="G18" i="18" s="1"/>
  <c r="G23" i="18" s="1"/>
  <c r="G28" i="18" s="1"/>
  <c r="G31" i="18" s="1"/>
  <c r="G37" i="18" s="1"/>
  <c r="J10" i="17"/>
  <c r="J15" i="17" s="1"/>
  <c r="J18" i="17" s="1"/>
  <c r="J23" i="17" s="1"/>
  <c r="J28" i="17" s="1"/>
  <c r="J31" i="17" s="1"/>
  <c r="J36" i="17" s="1"/>
  <c r="I10" i="17"/>
  <c r="I15" i="17" s="1"/>
  <c r="I18" i="17" s="1"/>
  <c r="I23" i="17" s="1"/>
  <c r="I28" i="17" s="1"/>
  <c r="I31" i="17" s="1"/>
  <c r="I36" i="17" s="1"/>
  <c r="H10" i="17"/>
  <c r="G10" i="17"/>
  <c r="G15" i="17" s="1"/>
  <c r="G18" i="17" s="1"/>
  <c r="G23" i="17" s="1"/>
  <c r="G28" i="17" s="1"/>
  <c r="G31" i="17" s="1"/>
  <c r="G36" i="17" s="1"/>
  <c r="AA36" i="14" s="1"/>
  <c r="AA16" i="6"/>
  <c r="AD65" i="6"/>
  <c r="AD68" i="6" s="1"/>
  <c r="AC65" i="6"/>
  <c r="AC68" i="6" s="1"/>
  <c r="AA65" i="6"/>
  <c r="AA68" i="6" s="1"/>
  <c r="AD54" i="6"/>
  <c r="AC54" i="6"/>
  <c r="AB54" i="6"/>
  <c r="AA54" i="6"/>
  <c r="AD47" i="6"/>
  <c r="AC47" i="6"/>
  <c r="AB47" i="6"/>
  <c r="AA47" i="6"/>
  <c r="AD34" i="6"/>
  <c r="AD37" i="6" s="1"/>
  <c r="AC34" i="6"/>
  <c r="AC37" i="6" s="1"/>
  <c r="AA34" i="6"/>
  <c r="AA37" i="6" s="1"/>
  <c r="AD21" i="6"/>
  <c r="AC21" i="6"/>
  <c r="AB21" i="6"/>
  <c r="AA21" i="6"/>
  <c r="AD16" i="6"/>
  <c r="AC16" i="6"/>
  <c r="N28" i="18" l="1"/>
  <c r="L28" i="18"/>
  <c r="K28" i="18"/>
  <c r="M28" i="18"/>
  <c r="AA28" i="14"/>
  <c r="AA10" i="14"/>
  <c r="AA31" i="14"/>
  <c r="AA15" i="14"/>
  <c r="AA38" i="14"/>
  <c r="AA23" i="14"/>
  <c r="AA18" i="14"/>
  <c r="AD36" i="14"/>
  <c r="AD38" i="14"/>
  <c r="AD23" i="14"/>
  <c r="AD18" i="14"/>
  <c r="AD15" i="14"/>
  <c r="AD31" i="14"/>
  <c r="AD10" i="14"/>
  <c r="AD28" i="14"/>
  <c r="AC36" i="14"/>
  <c r="AC28" i="14"/>
  <c r="AC23" i="14"/>
  <c r="AC31" i="14"/>
  <c r="AC18" i="14"/>
  <c r="AC15" i="14"/>
  <c r="AC38" i="14"/>
  <c r="AC10" i="14"/>
  <c r="H15" i="17"/>
  <c r="AB10" i="14"/>
  <c r="AA23" i="6"/>
  <c r="AA39" i="6" s="1"/>
  <c r="AC23" i="6"/>
  <c r="AC39" i="6" s="1"/>
  <c r="AD23" i="6"/>
  <c r="AD39" i="6" s="1"/>
  <c r="AB23" i="6"/>
  <c r="AB39" i="6" s="1"/>
  <c r="AA70" i="6"/>
  <c r="AA72" i="6" s="1"/>
  <c r="AB70" i="6"/>
  <c r="AB72" i="6" s="1"/>
  <c r="AC70" i="6"/>
  <c r="AC72" i="6" s="1"/>
  <c r="AD70" i="6"/>
  <c r="AD72" i="6" s="1"/>
  <c r="X10" i="10"/>
  <c r="X18" i="10" s="1"/>
  <c r="X23" i="10" s="1"/>
  <c r="X28" i="10" s="1"/>
  <c r="X31" i="10" s="1"/>
  <c r="X36" i="10" s="1"/>
  <c r="M31" i="18" l="1"/>
  <c r="L31" i="18"/>
  <c r="K31" i="18"/>
  <c r="N31" i="18"/>
  <c r="H18" i="17"/>
  <c r="AB15" i="14"/>
  <c r="F10" i="18"/>
  <c r="F15" i="18" s="1"/>
  <c r="F18" i="18" s="1"/>
  <c r="F23" i="18" s="1"/>
  <c r="F28" i="18" s="1"/>
  <c r="F31" i="18" s="1"/>
  <c r="F37" i="18" s="1"/>
  <c r="F10" i="17"/>
  <c r="F15" i="17" s="1"/>
  <c r="F18" i="17" s="1"/>
  <c r="F23" i="17" s="1"/>
  <c r="F28" i="17" s="1"/>
  <c r="F31" i="17" s="1"/>
  <c r="F36" i="17" s="1"/>
  <c r="Z36" i="14" s="1"/>
  <c r="Z65" i="6"/>
  <c r="Z68" i="6" s="1"/>
  <c r="Z54" i="6"/>
  <c r="Z47" i="6"/>
  <c r="Z34" i="6"/>
  <c r="Z37" i="6" s="1"/>
  <c r="Z21" i="6"/>
  <c r="Z16" i="6"/>
  <c r="Z35" i="14"/>
  <c r="Z34" i="14"/>
  <c r="Z33" i="14"/>
  <c r="Z32" i="14"/>
  <c r="Z30" i="14"/>
  <c r="Z27" i="14"/>
  <c r="Z26" i="14"/>
  <c r="Z25" i="14"/>
  <c r="Z23" i="14"/>
  <c r="Z22" i="14"/>
  <c r="Z21" i="14"/>
  <c r="Z20" i="14"/>
  <c r="Z17" i="14"/>
  <c r="Z15" i="14"/>
  <c r="Z14" i="14"/>
  <c r="Z13" i="14"/>
  <c r="Z12" i="14"/>
  <c r="Z10" i="14"/>
  <c r="Z9" i="14"/>
  <c r="Z8" i="14"/>
  <c r="Z7" i="14"/>
  <c r="Z6" i="14"/>
  <c r="Y35" i="14"/>
  <c r="Y34" i="14"/>
  <c r="Y33" i="14"/>
  <c r="Y32" i="14"/>
  <c r="Y30" i="14"/>
  <c r="Y27" i="14"/>
  <c r="Y26" i="14"/>
  <c r="Y25" i="14"/>
  <c r="Y22" i="14"/>
  <c r="Y21" i="14"/>
  <c r="Y20" i="14"/>
  <c r="Y17" i="14"/>
  <c r="Y14" i="14"/>
  <c r="Y13" i="14"/>
  <c r="Y12" i="14"/>
  <c r="Y9" i="14"/>
  <c r="Y8" i="14"/>
  <c r="Y7" i="14"/>
  <c r="Y6" i="14"/>
  <c r="W10" i="10"/>
  <c r="W15" i="10"/>
  <c r="W18" i="10" s="1"/>
  <c r="W23" i="10" s="1"/>
  <c r="W28" i="10" s="1"/>
  <c r="W31" i="10" s="1"/>
  <c r="W36" i="10" s="1"/>
  <c r="E10" i="18"/>
  <c r="E15" i="18" s="1"/>
  <c r="E18" i="18" s="1"/>
  <c r="E23" i="18" s="1"/>
  <c r="E28" i="18" s="1"/>
  <c r="E31" i="18" s="1"/>
  <c r="E37" i="18" s="1"/>
  <c r="E10" i="17"/>
  <c r="Y65" i="6"/>
  <c r="Y68" i="6" s="1"/>
  <c r="Y54" i="6"/>
  <c r="Y47" i="6"/>
  <c r="Y34" i="6"/>
  <c r="Y37" i="6" s="1"/>
  <c r="Y21" i="6"/>
  <c r="Y16" i="6"/>
  <c r="Z38" i="14" l="1"/>
  <c r="L37" i="18"/>
  <c r="N37" i="18"/>
  <c r="M37" i="18"/>
  <c r="K37" i="18"/>
  <c r="Z18" i="14"/>
  <c r="Z28" i="14"/>
  <c r="Z31" i="14"/>
  <c r="H23" i="17"/>
  <c r="AB18" i="14"/>
  <c r="E15" i="17"/>
  <c r="Y10" i="14"/>
  <c r="Z23" i="6"/>
  <c r="Z39" i="6" s="1"/>
  <c r="Z70" i="6"/>
  <c r="Z72" i="6" s="1"/>
  <c r="Y23" i="6"/>
  <c r="Y39" i="6" s="1"/>
  <c r="Y70" i="6"/>
  <c r="Y72" i="6" s="1"/>
  <c r="H28" i="17" l="1"/>
  <c r="AB23" i="14"/>
  <c r="E18" i="17"/>
  <c r="Y15" i="14"/>
  <c r="X65" i="6"/>
  <c r="X68" i="6" s="1"/>
  <c r="X54" i="6"/>
  <c r="X70" i="6" s="1"/>
  <c r="X47" i="6"/>
  <c r="X72" i="6" s="1"/>
  <c r="X34" i="6"/>
  <c r="X37" i="6" s="1"/>
  <c r="X21" i="6"/>
  <c r="W21" i="6"/>
  <c r="X16" i="6"/>
  <c r="D10" i="18"/>
  <c r="D15" i="18" s="1"/>
  <c r="D18" i="18" s="1"/>
  <c r="D23" i="18" s="1"/>
  <c r="D28" i="18" s="1"/>
  <c r="D31" i="18" s="1"/>
  <c r="D37" i="18" s="1"/>
  <c r="V10" i="10"/>
  <c r="V15" i="10"/>
  <c r="V18" i="10" s="1"/>
  <c r="V23" i="10" s="1"/>
  <c r="V28" i="10" s="1"/>
  <c r="V31" i="10" s="1"/>
  <c r="V36" i="10" s="1"/>
  <c r="X35" i="14"/>
  <c r="X34" i="14"/>
  <c r="X33" i="14"/>
  <c r="X32" i="14"/>
  <c r="X30" i="14"/>
  <c r="X27" i="14"/>
  <c r="X26" i="14"/>
  <c r="X25" i="14"/>
  <c r="X22" i="14"/>
  <c r="X21" i="14"/>
  <c r="X20" i="14"/>
  <c r="X17" i="14"/>
  <c r="X14" i="14"/>
  <c r="X13" i="14"/>
  <c r="X12" i="14"/>
  <c r="X9" i="14"/>
  <c r="X8" i="14"/>
  <c r="X7" i="14"/>
  <c r="X6" i="14"/>
  <c r="D10" i="17"/>
  <c r="H31" i="17" l="1"/>
  <c r="AB28" i="14"/>
  <c r="X23" i="6"/>
  <c r="X39" i="6" s="1"/>
  <c r="D15" i="17"/>
  <c r="X10" i="14"/>
  <c r="E23" i="17"/>
  <c r="Y18" i="14"/>
  <c r="C10" i="18"/>
  <c r="C15" i="18" s="1"/>
  <c r="C18" i="18" s="1"/>
  <c r="C23" i="18" s="1"/>
  <c r="C28" i="18" s="1"/>
  <c r="C31" i="18" s="1"/>
  <c r="C37" i="18" s="1"/>
  <c r="W7" i="14"/>
  <c r="W8" i="14"/>
  <c r="W9" i="14"/>
  <c r="W12" i="14"/>
  <c r="W13" i="14"/>
  <c r="W14" i="14"/>
  <c r="W17" i="14"/>
  <c r="W20" i="14"/>
  <c r="W21" i="14"/>
  <c r="W22" i="14"/>
  <c r="W25" i="14"/>
  <c r="W26" i="14"/>
  <c r="W27" i="14"/>
  <c r="W30" i="14"/>
  <c r="W32" i="14"/>
  <c r="W33" i="14"/>
  <c r="W34" i="14"/>
  <c r="W35" i="14"/>
  <c r="W6" i="14"/>
  <c r="C10" i="17"/>
  <c r="W65" i="6"/>
  <c r="W68" i="6" s="1"/>
  <c r="W54" i="6"/>
  <c r="W47" i="6"/>
  <c r="W34" i="6"/>
  <c r="W37" i="6" s="1"/>
  <c r="W16" i="6"/>
  <c r="W23" i="6" s="1"/>
  <c r="U10" i="10"/>
  <c r="U15" i="10" s="1"/>
  <c r="U18" i="10" s="1"/>
  <c r="U23" i="10" s="1"/>
  <c r="U28" i="10" s="1"/>
  <c r="U31" i="10" s="1"/>
  <c r="U36" i="10" s="1"/>
  <c r="W39" i="6" l="1"/>
  <c r="H36" i="17"/>
  <c r="AB31" i="14"/>
  <c r="C15" i="17"/>
  <c r="W10" i="14"/>
  <c r="E28" i="17"/>
  <c r="Y23" i="14"/>
  <c r="D18" i="17"/>
  <c r="X15" i="14"/>
  <c r="W70" i="6"/>
  <c r="W72" i="6" s="1"/>
  <c r="T10" i="10"/>
  <c r="T15" i="10" s="1"/>
  <c r="T18" i="10" s="1"/>
  <c r="T23" i="10" s="1"/>
  <c r="T28" i="10" s="1"/>
  <c r="T31" i="10" s="1"/>
  <c r="T36" i="10" s="1"/>
  <c r="J10" i="15"/>
  <c r="J15" i="15" s="1"/>
  <c r="J18" i="15" s="1"/>
  <c r="J23" i="15" s="1"/>
  <c r="J28" i="15" s="1"/>
  <c r="J31" i="15" s="1"/>
  <c r="J37" i="15" s="1"/>
  <c r="T10" i="9"/>
  <c r="T15" i="9" s="1"/>
  <c r="T18" i="9" s="1"/>
  <c r="T23" i="9" s="1"/>
  <c r="T28" i="9" s="1"/>
  <c r="T31" i="9" s="1"/>
  <c r="T37" i="9" s="1"/>
  <c r="J10" i="16"/>
  <c r="J15" i="16" s="1"/>
  <c r="V65" i="6"/>
  <c r="V68" i="6" s="1"/>
  <c r="V54" i="6"/>
  <c r="V47" i="6"/>
  <c r="V34" i="6"/>
  <c r="V37" i="6" s="1"/>
  <c r="V21" i="6"/>
  <c r="V16" i="6"/>
  <c r="V30" i="14"/>
  <c r="V27" i="14"/>
  <c r="V26" i="14"/>
  <c r="V25" i="14"/>
  <c r="V22" i="14"/>
  <c r="V21" i="14"/>
  <c r="V20" i="14"/>
  <c r="V17" i="14"/>
  <c r="V14" i="14"/>
  <c r="V13" i="14"/>
  <c r="V12" i="14"/>
  <c r="V10" i="14"/>
  <c r="V9" i="14"/>
  <c r="V8" i="14"/>
  <c r="V7" i="14"/>
  <c r="V6" i="14"/>
  <c r="U38" i="14"/>
  <c r="U31" i="14"/>
  <c r="U30" i="14"/>
  <c r="U28" i="14"/>
  <c r="U27" i="14"/>
  <c r="U26" i="14"/>
  <c r="U25" i="14"/>
  <c r="U23" i="14"/>
  <c r="U22" i="14"/>
  <c r="U21" i="14"/>
  <c r="U20" i="14"/>
  <c r="U18" i="14"/>
  <c r="U17" i="14"/>
  <c r="U15" i="14"/>
  <c r="U14" i="14"/>
  <c r="U13" i="14"/>
  <c r="U12" i="14"/>
  <c r="U10" i="14"/>
  <c r="U9" i="14"/>
  <c r="U7" i="14"/>
  <c r="U8" i="14"/>
  <c r="U6" i="14"/>
  <c r="S6" i="14"/>
  <c r="AB36" i="14" l="1"/>
  <c r="AB38" i="14"/>
  <c r="D23" i="17"/>
  <c r="X18" i="14"/>
  <c r="E31" i="17"/>
  <c r="Y28" i="14"/>
  <c r="C18" i="17"/>
  <c r="W15" i="14"/>
  <c r="V15" i="14"/>
  <c r="J18" i="16"/>
  <c r="V70" i="6"/>
  <c r="V72" i="6" s="1"/>
  <c r="V23" i="6"/>
  <c r="V39" i="6" s="1"/>
  <c r="T65" i="6"/>
  <c r="T68" i="6" s="1"/>
  <c r="T54" i="6"/>
  <c r="T47" i="6"/>
  <c r="T34" i="6"/>
  <c r="T37" i="6" s="1"/>
  <c r="T21" i="6"/>
  <c r="T16" i="6"/>
  <c r="R10" i="10"/>
  <c r="R15" i="10" s="1"/>
  <c r="R18" i="10" s="1"/>
  <c r="R23" i="10" s="1"/>
  <c r="R28" i="10" s="1"/>
  <c r="R31" i="10" s="1"/>
  <c r="R36" i="10" s="1"/>
  <c r="H10" i="15"/>
  <c r="H15" i="15" s="1"/>
  <c r="H18" i="15" s="1"/>
  <c r="H23" i="15" s="1"/>
  <c r="H28" i="15" s="1"/>
  <c r="H31" i="15" s="1"/>
  <c r="H37" i="15" s="1"/>
  <c r="R10" i="9"/>
  <c r="R15" i="9" s="1"/>
  <c r="H10" i="16"/>
  <c r="H15" i="16" s="1"/>
  <c r="H18" i="16" s="1"/>
  <c r="T6" i="14"/>
  <c r="T7" i="14"/>
  <c r="T8" i="14"/>
  <c r="T9" i="14"/>
  <c r="T12" i="14"/>
  <c r="T13" i="14"/>
  <c r="T14" i="14"/>
  <c r="T17" i="14"/>
  <c r="T20" i="14"/>
  <c r="T21" i="14"/>
  <c r="T22" i="14"/>
  <c r="T25" i="14"/>
  <c r="T26" i="14"/>
  <c r="T27" i="14"/>
  <c r="T30" i="14"/>
  <c r="T32" i="14"/>
  <c r="T33" i="14"/>
  <c r="T34" i="14"/>
  <c r="T35" i="14"/>
  <c r="G34" i="16"/>
  <c r="T23" i="6" l="1"/>
  <c r="T39" i="6" s="1"/>
  <c r="C23" i="17"/>
  <c r="W18" i="14"/>
  <c r="E36" i="17"/>
  <c r="Y31" i="14"/>
  <c r="D28" i="17"/>
  <c r="X23" i="14"/>
  <c r="V18" i="14"/>
  <c r="J23" i="16"/>
  <c r="T70" i="6"/>
  <c r="T72" i="6" s="1"/>
  <c r="T10" i="14"/>
  <c r="T15" i="14"/>
  <c r="R18" i="9"/>
  <c r="R23" i="9" s="1"/>
  <c r="R28" i="9" s="1"/>
  <c r="R31" i="9" s="1"/>
  <c r="R37" i="9" s="1"/>
  <c r="H23" i="16"/>
  <c r="Q10" i="10"/>
  <c r="Q15" i="10" s="1"/>
  <c r="Q18" i="10" s="1"/>
  <c r="Q23" i="10" s="1"/>
  <c r="Q28" i="10" s="1"/>
  <c r="Q31" i="10" s="1"/>
  <c r="Q36" i="10" s="1"/>
  <c r="G10" i="15"/>
  <c r="G15" i="15" s="1"/>
  <c r="G18" i="15" s="1"/>
  <c r="G23" i="15" s="1"/>
  <c r="G28" i="15" s="1"/>
  <c r="G31" i="15" s="1"/>
  <c r="G37" i="15" s="1"/>
  <c r="Q10" i="9"/>
  <c r="G10" i="16"/>
  <c r="G15" i="16" s="1"/>
  <c r="S65" i="6"/>
  <c r="S68" i="6" s="1"/>
  <c r="S54" i="6"/>
  <c r="S47" i="6"/>
  <c r="S34" i="6"/>
  <c r="S37" i="6" s="1"/>
  <c r="S21" i="6"/>
  <c r="S16" i="6"/>
  <c r="S35" i="14"/>
  <c r="S34" i="14"/>
  <c r="S33" i="14"/>
  <c r="S32" i="14"/>
  <c r="S30" i="14"/>
  <c r="S27" i="14"/>
  <c r="S26" i="14"/>
  <c r="S25" i="14"/>
  <c r="S22" i="14"/>
  <c r="S21" i="14"/>
  <c r="S20" i="14"/>
  <c r="S17" i="14"/>
  <c r="S14" i="14"/>
  <c r="S13" i="14"/>
  <c r="S12" i="14"/>
  <c r="S9" i="14"/>
  <c r="S8" i="14"/>
  <c r="S7" i="14"/>
  <c r="P10" i="10"/>
  <c r="P15" i="10" s="1"/>
  <c r="P18" i="10" s="1"/>
  <c r="P23" i="10" s="1"/>
  <c r="P28" i="10" s="1"/>
  <c r="P31" i="10" s="1"/>
  <c r="P36" i="10" s="1"/>
  <c r="O10" i="10"/>
  <c r="O15" i="10" s="1"/>
  <c r="O18" i="10" s="1"/>
  <c r="O23" i="10" s="1"/>
  <c r="O28" i="10" s="1"/>
  <c r="O31" i="10" s="1"/>
  <c r="O36" i="10" s="1"/>
  <c r="N10" i="10"/>
  <c r="N15" i="10" s="1"/>
  <c r="N18" i="10" s="1"/>
  <c r="N23" i="10" s="1"/>
  <c r="N28" i="10" s="1"/>
  <c r="N31" i="10" s="1"/>
  <c r="N36" i="10" s="1"/>
  <c r="T36" i="14" s="1"/>
  <c r="M10" i="10"/>
  <c r="M15" i="10" s="1"/>
  <c r="M18" i="10" s="1"/>
  <c r="M23" i="10" s="1"/>
  <c r="M28" i="10" s="1"/>
  <c r="M31" i="10" s="1"/>
  <c r="M36" i="10" s="1"/>
  <c r="S36" i="14" s="1"/>
  <c r="J65" i="6"/>
  <c r="J68" i="6" s="1"/>
  <c r="J54" i="6"/>
  <c r="J47" i="6"/>
  <c r="G18" i="10"/>
  <c r="G23" i="10"/>
  <c r="G28" i="10" s="1"/>
  <c r="G31" i="10" s="1"/>
  <c r="G36" i="10" s="1"/>
  <c r="I65" i="6"/>
  <c r="I68" i="6" s="1"/>
  <c r="I54" i="6"/>
  <c r="I47" i="6"/>
  <c r="F18" i="10"/>
  <c r="F23" i="10" s="1"/>
  <c r="F28" i="10" s="1"/>
  <c r="F31" i="10" s="1"/>
  <c r="F36" i="10" s="1"/>
  <c r="H65" i="6"/>
  <c r="H68" i="6" s="1"/>
  <c r="H54" i="6"/>
  <c r="H47" i="6"/>
  <c r="H18" i="10"/>
  <c r="H23" i="10" s="1"/>
  <c r="H28" i="10" s="1"/>
  <c r="H31" i="10" s="1"/>
  <c r="H36" i="10" s="1"/>
  <c r="H70" i="6" l="1"/>
  <c r="H72" i="6" s="1"/>
  <c r="D31" i="17"/>
  <c r="X28" i="14"/>
  <c r="Y36" i="14"/>
  <c r="Y38" i="14"/>
  <c r="C28" i="17"/>
  <c r="W23" i="14"/>
  <c r="J28" i="16"/>
  <c r="V23" i="14"/>
  <c r="Q15" i="9"/>
  <c r="Q18" i="9" s="1"/>
  <c r="Q23" i="9" s="1"/>
  <c r="Q28" i="9" s="1"/>
  <c r="Q31" i="9" s="1"/>
  <c r="Q37" i="9" s="1"/>
  <c r="J70" i="6"/>
  <c r="J72" i="6" s="1"/>
  <c r="I70" i="6"/>
  <c r="I72" i="6" s="1"/>
  <c r="T18" i="14"/>
  <c r="T23" i="14"/>
  <c r="H28" i="16"/>
  <c r="S70" i="6"/>
  <c r="S72" i="6" s="1"/>
  <c r="S23" i="6"/>
  <c r="S39" i="6" s="1"/>
  <c r="S10" i="14"/>
  <c r="G18" i="16"/>
  <c r="C31" i="17" l="1"/>
  <c r="W28" i="14"/>
  <c r="D36" i="17"/>
  <c r="X31" i="14"/>
  <c r="V28" i="14"/>
  <c r="J31" i="16"/>
  <c r="S15" i="14"/>
  <c r="H31" i="16"/>
  <c r="T28" i="14"/>
  <c r="S18" i="14"/>
  <c r="G23" i="16"/>
  <c r="X36" i="14" l="1"/>
  <c r="X38" i="14"/>
  <c r="C36" i="17"/>
  <c r="W31" i="14"/>
  <c r="J37" i="16"/>
  <c r="V38" i="14" s="1"/>
  <c r="V31" i="14"/>
  <c r="T31" i="14"/>
  <c r="H37" i="16"/>
  <c r="T38" i="14" s="1"/>
  <c r="S23" i="14"/>
  <c r="G28" i="16"/>
  <c r="W38" i="14" l="1"/>
  <c r="W36" i="14"/>
  <c r="S28" i="14"/>
  <c r="G31" i="16"/>
  <c r="G37" i="16" s="1"/>
  <c r="S31" i="14" l="1"/>
  <c r="S38" i="14"/>
</calcChain>
</file>

<file path=xl/sharedStrings.xml><?xml version="1.0" encoding="utf-8"?>
<sst xmlns="http://schemas.openxmlformats.org/spreadsheetml/2006/main" count="505" uniqueCount="90">
  <si>
    <t>Revenue - services rendered, external</t>
  </si>
  <si>
    <t>Revenue - services rendered, internal</t>
  </si>
  <si>
    <t>Voyage costs</t>
  </si>
  <si>
    <t>T/C equivalent revenue</t>
  </si>
  <si>
    <t>Other operating income</t>
  </si>
  <si>
    <t>Charter hire</t>
  </si>
  <si>
    <t>Operating costs owned vessels</t>
  </si>
  <si>
    <t>Contribution margin</t>
  </si>
  <si>
    <t>Overhead and administrative costs</t>
  </si>
  <si>
    <t>Profit/loss before depreciation, amortisation and impairment losses, etc. (EBITDA)</t>
  </si>
  <si>
    <t>Share of profit/loss of joint ventures</t>
  </si>
  <si>
    <t>Profit/loss from operations (EBIT)</t>
  </si>
  <si>
    <t>Financial income</t>
  </si>
  <si>
    <t>Financial expenses</t>
  </si>
  <si>
    <t>Profit/loss before tax</t>
  </si>
  <si>
    <t>Tax</t>
  </si>
  <si>
    <t>Profit/loss for the period</t>
  </si>
  <si>
    <t>Q1</t>
  </si>
  <si>
    <t>Q2</t>
  </si>
  <si>
    <t>Q3</t>
  </si>
  <si>
    <t>Q4</t>
  </si>
  <si>
    <t>Adjusted for:</t>
  </si>
  <si>
    <t>Adjusted profit/loss for the period</t>
  </si>
  <si>
    <t>USD million</t>
  </si>
  <si>
    <t>Fair value adjustment of certain hedging instruments</t>
  </si>
  <si>
    <t>Profit/loss from sale of vessels, etc.</t>
  </si>
  <si>
    <t>Depreciation, amortisation and impairment losses</t>
  </si>
  <si>
    <t>Profit/loss from sale of vessels, etc. in joint ventures</t>
  </si>
  <si>
    <t>Vessels</t>
  </si>
  <si>
    <t>Property and equipment</t>
  </si>
  <si>
    <t>Prepayments on vessels and newbuildings</t>
  </si>
  <si>
    <t>Investment in joint ventures</t>
  </si>
  <si>
    <t>Inventories</t>
  </si>
  <si>
    <t>Receivables from joint ventures</t>
  </si>
  <si>
    <t>Other receivables</t>
  </si>
  <si>
    <t>Prepayments</t>
  </si>
  <si>
    <t>Securities</t>
  </si>
  <si>
    <t>Cash and cash equivalent</t>
  </si>
  <si>
    <t>Vessels held for sale</t>
  </si>
  <si>
    <t>Share capital</t>
  </si>
  <si>
    <t>Reserves</t>
  </si>
  <si>
    <t>Retained earnings</t>
  </si>
  <si>
    <t>Loans</t>
  </si>
  <si>
    <t>Provisions</t>
  </si>
  <si>
    <t>Trade payables</t>
  </si>
  <si>
    <t>Debt to joint ventures</t>
  </si>
  <si>
    <t>Other payables</t>
  </si>
  <si>
    <t>Deferred income</t>
  </si>
  <si>
    <t>Liabilities relating to vessels held for sale</t>
  </si>
  <si>
    <t>Prepayments received on vessels for resale</t>
  </si>
  <si>
    <t>Statement of financial position of NORDEN Group</t>
  </si>
  <si>
    <t xml:space="preserve">Q2 </t>
  </si>
  <si>
    <t>Income Statement - NORDEN Group</t>
  </si>
  <si>
    <t>Right-of-use assets</t>
  </si>
  <si>
    <t>Receivables from subleasing</t>
  </si>
  <si>
    <t>Revenue - subleasing financial income</t>
  </si>
  <si>
    <t>Lease liabilities</t>
  </si>
  <si>
    <t>Charter hire and OPEX element</t>
  </si>
  <si>
    <t>Tax receivables</t>
  </si>
  <si>
    <t>Segment information - Dry Owner Q3 2017 - Q4 2019</t>
  </si>
  <si>
    <t>Total Tangible assets</t>
  </si>
  <si>
    <t>Total Financial assets</t>
  </si>
  <si>
    <t>Total Non-current assets</t>
  </si>
  <si>
    <t>Total Current assets</t>
  </si>
  <si>
    <t>Assets</t>
  </si>
  <si>
    <t>Total Assets</t>
  </si>
  <si>
    <t>Equity and liabilities</t>
  </si>
  <si>
    <t>Total Equity</t>
  </si>
  <si>
    <t>Total Non-current liabilities</t>
  </si>
  <si>
    <t>Tax payables</t>
  </si>
  <si>
    <t>Total Current liabilities</t>
  </si>
  <si>
    <t>Total Liabilities</t>
  </si>
  <si>
    <t>Total Equity and liabilities</t>
  </si>
  <si>
    <t>Adjusted Results for the period</t>
  </si>
  <si>
    <t>Segment information - Tankers Q1 2017 - Q4 2019</t>
  </si>
  <si>
    <t>Segment information - Dry Cargo Q1 2017 - Q2 2017</t>
  </si>
  <si>
    <t>Bonds</t>
  </si>
  <si>
    <t>Segment information - Asset Management Q1 2020 - Q4 2021</t>
  </si>
  <si>
    <t>Segment information - Dry Operator Q3 2017 - Q4 2021</t>
  </si>
  <si>
    <t>Segment information - Tanker Operator Q1 2020 - Q4 2021</t>
  </si>
  <si>
    <t>Segment information - eliminationer of NORDEN Group Q3 2017 - Q1 2022</t>
  </si>
  <si>
    <t>Segment information - Assets &amp; Logistics Q1 2022 - Q1 2022</t>
  </si>
  <si>
    <t>Segment information - Freight services &amp; Trading Q1 2022 - Q1 2022</t>
  </si>
  <si>
    <t>Goodwill</t>
  </si>
  <si>
    <t xml:space="preserve">Other intangible assets </t>
  </si>
  <si>
    <t>Total intangible assets</t>
  </si>
  <si>
    <t>Other investments</t>
  </si>
  <si>
    <t>Revenue – sublease financial income and gains</t>
  </si>
  <si>
    <t>Carbon allowances</t>
  </si>
  <si>
    <t>Trade receivables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</si>
</sst>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8" xfId="0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1" fillId="3" borderId="0" xfId="0" applyFont="1" applyFill="1"/>
    <xf numFmtId="0" fontId="2" fillId="2" borderId="8" xfId="0" applyFont="1" applyFill="1" applyBorder="1"/>
    <xf numFmtId="0" fontId="3" fillId="0" borderId="0" xfId="0" applyFont="1"/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3" borderId="0" xfId="0" applyNumberFormat="1" applyFont="1" applyFill="1"/>
    <xf numFmtId="164" fontId="0" fillId="0" borderId="0" xfId="0" applyNumberFormat="1"/>
    <xf numFmtId="164" fontId="0" fillId="0" borderId="3" xfId="0" applyNumberFormat="1" applyBorder="1"/>
    <xf numFmtId="164" fontId="0" fillId="0" borderId="2" xfId="0" applyNumberFormat="1" applyBorder="1"/>
    <xf numFmtId="164" fontId="0" fillId="0" borderId="11" xfId="0" applyNumberFormat="1" applyBorder="1"/>
    <xf numFmtId="164" fontId="1" fillId="3" borderId="3" xfId="0" applyNumberFormat="1" applyFont="1" applyFill="1" applyBorder="1"/>
    <xf numFmtId="164" fontId="1" fillId="0" borderId="0" xfId="0" applyNumberFormat="1" applyFont="1"/>
    <xf numFmtId="164" fontId="1" fillId="0" borderId="3" xfId="0" applyNumberFormat="1" applyFont="1" applyBorder="1"/>
    <xf numFmtId="164" fontId="1" fillId="2" borderId="8" xfId="0" applyNumberFormat="1" applyFont="1" applyFill="1" applyBorder="1"/>
    <xf numFmtId="164" fontId="1" fillId="2" borderId="2" xfId="0" applyNumberFormat="1" applyFont="1" applyFill="1" applyBorder="1"/>
    <xf numFmtId="164" fontId="1" fillId="2" borderId="11" xfId="0" applyNumberFormat="1" applyFont="1" applyFill="1" applyBorder="1"/>
    <xf numFmtId="164" fontId="0" fillId="0" borderId="12" xfId="0" applyNumberFormat="1" applyBorder="1"/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3" xfId="0" applyNumberFormat="1" applyBorder="1" applyAlignment="1">
      <alignment horizontal="center"/>
    </xf>
    <xf numFmtId="164" fontId="1" fillId="3" borderId="1" xfId="0" applyNumberFormat="1" applyFont="1" applyFill="1" applyBorder="1"/>
    <xf numFmtId="164" fontId="1" fillId="3" borderId="13" xfId="0" applyNumberFormat="1" applyFont="1" applyFill="1" applyBorder="1"/>
    <xf numFmtId="164" fontId="1" fillId="3" borderId="1" xfId="0" applyNumberFormat="1" applyFont="1" applyFill="1" applyBorder="1" applyAlignment="1">
      <alignment horizontal="right"/>
    </xf>
    <xf numFmtId="164" fontId="1" fillId="2" borderId="14" xfId="0" applyNumberFormat="1" applyFont="1" applyFill="1" applyBorder="1"/>
    <xf numFmtId="164" fontId="1" fillId="2" borderId="8" xfId="0" applyNumberFormat="1" applyFont="1" applyFill="1" applyBorder="1" applyAlignment="1">
      <alignment horizontal="right"/>
    </xf>
    <xf numFmtId="164" fontId="0" fillId="4" borderId="0" xfId="0" applyNumberFormat="1" applyFill="1"/>
    <xf numFmtId="164" fontId="0" fillId="4" borderId="0" xfId="0" applyNumberFormat="1" applyFill="1" applyAlignment="1">
      <alignment horizontal="right"/>
    </xf>
    <xf numFmtId="164" fontId="0" fillId="0" borderId="4" xfId="0" applyNumberFormat="1" applyBorder="1"/>
    <xf numFmtId="164" fontId="1" fillId="3" borderId="15" xfId="0" applyNumberFormat="1" applyFont="1" applyFill="1" applyBorder="1"/>
    <xf numFmtId="164" fontId="1" fillId="2" borderId="16" xfId="0" applyNumberFormat="1" applyFont="1" applyFill="1" applyBorder="1"/>
    <xf numFmtId="164" fontId="0" fillId="4" borderId="3" xfId="0" applyNumberFormat="1" applyFill="1" applyBorder="1"/>
    <xf numFmtId="164" fontId="0" fillId="4" borderId="4" xfId="0" applyNumberFormat="1" applyFill="1" applyBorder="1"/>
    <xf numFmtId="164" fontId="0" fillId="4" borderId="11" xfId="0" applyNumberFormat="1" applyFill="1" applyBorder="1"/>
    <xf numFmtId="164" fontId="0" fillId="4" borderId="2" xfId="0" applyNumberFormat="1" applyFill="1" applyBorder="1"/>
    <xf numFmtId="164" fontId="0" fillId="4" borderId="12" xfId="0" applyNumberFormat="1" applyFill="1" applyBorder="1"/>
    <xf numFmtId="164" fontId="0" fillId="0" borderId="3" xfId="0" applyNumberFormat="1" applyBorder="1" applyAlignment="1">
      <alignment horizontal="right"/>
    </xf>
    <xf numFmtId="164" fontId="2" fillId="3" borderId="1" xfId="0" applyNumberFormat="1" applyFont="1" applyFill="1" applyBorder="1"/>
    <xf numFmtId="164" fontId="2" fillId="2" borderId="14" xfId="0" applyNumberFormat="1" applyFont="1" applyFill="1" applyBorder="1"/>
    <xf numFmtId="164" fontId="1" fillId="0" borderId="13" xfId="0" applyNumberFormat="1" applyFont="1" applyBorder="1"/>
    <xf numFmtId="164" fontId="1" fillId="0" borderId="1" xfId="0" applyNumberFormat="1" applyFont="1" applyBorder="1"/>
    <xf numFmtId="164" fontId="2" fillId="2" borderId="8" xfId="0" applyNumberFormat="1" applyFont="1" applyFill="1" applyBorder="1"/>
    <xf numFmtId="0" fontId="1" fillId="0" borderId="18" xfId="0" applyFont="1" applyBorder="1" applyAlignment="1">
      <alignment horizontal="center"/>
    </xf>
    <xf numFmtId="0" fontId="0" fillId="0" borderId="19" xfId="0" applyBorder="1"/>
    <xf numFmtId="0" fontId="0" fillId="0" borderId="17" xfId="0" applyBorder="1"/>
    <xf numFmtId="0" fontId="0" fillId="0" borderId="18" xfId="0" applyBorder="1"/>
    <xf numFmtId="164" fontId="1" fillId="3" borderId="4" xfId="0" applyNumberFormat="1" applyFont="1" applyFill="1" applyBorder="1"/>
    <xf numFmtId="164" fontId="1" fillId="0" borderId="4" xfId="0" applyNumberFormat="1" applyFont="1" applyBorder="1"/>
    <xf numFmtId="164" fontId="2" fillId="3" borderId="13" xfId="0" applyNumberFormat="1" applyFont="1" applyFill="1" applyBorder="1"/>
    <xf numFmtId="164" fontId="0" fillId="0" borderId="14" xfId="0" applyNumberFormat="1" applyBorder="1"/>
    <xf numFmtId="164" fontId="2" fillId="3" borderId="15" xfId="0" applyNumberFormat="1" applyFont="1" applyFill="1" applyBorder="1"/>
    <xf numFmtId="164" fontId="0" fillId="0" borderId="13" xfId="0" applyNumberFormat="1" applyBorder="1"/>
    <xf numFmtId="0" fontId="4" fillId="0" borderId="2" xfId="0" applyFont="1" applyBorder="1"/>
    <xf numFmtId="164" fontId="0" fillId="0" borderId="8" xfId="0" applyNumberFormat="1" applyBorder="1"/>
    <xf numFmtId="164" fontId="0" fillId="0" borderId="4" xfId="0" applyNumberFormat="1" applyBorder="1" applyAlignment="1">
      <alignment horizontal="right"/>
    </xf>
    <xf numFmtId="164" fontId="1" fillId="2" borderId="12" xfId="0" applyNumberFormat="1" applyFont="1" applyFill="1" applyBorder="1"/>
    <xf numFmtId="164" fontId="0" fillId="0" borderId="16" xfId="0" applyNumberFormat="1" applyBorder="1"/>
    <xf numFmtId="164" fontId="0" fillId="0" borderId="1" xfId="0" applyNumberFormat="1" applyBorder="1"/>
    <xf numFmtId="164" fontId="0" fillId="0" borderId="15" xfId="0" applyNumberFormat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5" xfId="0" applyBorder="1"/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2" xfId="0" applyBorder="1"/>
    <xf numFmtId="165" fontId="0" fillId="0" borderId="3" xfId="0" applyNumberFormat="1" applyBorder="1"/>
    <xf numFmtId="165" fontId="0" fillId="0" borderId="0" xfId="0" applyNumberFormat="1"/>
    <xf numFmtId="165" fontId="0" fillId="0" borderId="4" xfId="0" applyNumberFormat="1" applyBorder="1"/>
    <xf numFmtId="165" fontId="0" fillId="0" borderId="11" xfId="0" applyNumberFormat="1" applyBorder="1"/>
    <xf numFmtId="165" fontId="0" fillId="0" borderId="2" xfId="0" applyNumberFormat="1" applyBorder="1"/>
    <xf numFmtId="165" fontId="0" fillId="0" borderId="12" xfId="0" applyNumberForma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1152" name="Picture 3">
          <a:extLst>
            <a:ext uri="{FF2B5EF4-FFF2-40B4-BE49-F238E27FC236}">
              <a16:creationId xmlns:a16="http://schemas.microsoft.com/office/drawing/2014/main" id="{263F2758-BDAE-4331-B091-BB3F613F7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4221" name="Picture 1">
          <a:extLst>
            <a:ext uri="{FF2B5EF4-FFF2-40B4-BE49-F238E27FC236}">
              <a16:creationId xmlns:a16="http://schemas.microsoft.com/office/drawing/2014/main" id="{89B84319-056F-4FC6-A1C6-C401F3EA0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7293" name="Picture 1">
          <a:extLst>
            <a:ext uri="{FF2B5EF4-FFF2-40B4-BE49-F238E27FC236}">
              <a16:creationId xmlns:a16="http://schemas.microsoft.com/office/drawing/2014/main" id="{0D8D7101-681F-43D8-BABC-D772C4754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2174" name="Picture 2">
          <a:extLst>
            <a:ext uri="{FF2B5EF4-FFF2-40B4-BE49-F238E27FC236}">
              <a16:creationId xmlns:a16="http://schemas.microsoft.com/office/drawing/2014/main" id="{70EAAF0C-E489-455B-B541-DD424AC43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8979F3-37AD-48A4-A895-CCD94D2B3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54320E-CD00-432D-B40E-B6D9224E6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9253" name="Picture 1">
          <a:extLst>
            <a:ext uri="{FF2B5EF4-FFF2-40B4-BE49-F238E27FC236}">
              <a16:creationId xmlns:a16="http://schemas.microsoft.com/office/drawing/2014/main" id="{772004CF-B5BC-4923-8F70-A750B8B31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6269" name="Picture 1">
          <a:extLst>
            <a:ext uri="{FF2B5EF4-FFF2-40B4-BE49-F238E27FC236}">
              <a16:creationId xmlns:a16="http://schemas.microsoft.com/office/drawing/2014/main" id="{A09CAC5A-802B-49E3-B328-8CD10AE6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8229" name="Picture 1">
          <a:extLst>
            <a:ext uri="{FF2B5EF4-FFF2-40B4-BE49-F238E27FC236}">
              <a16:creationId xmlns:a16="http://schemas.microsoft.com/office/drawing/2014/main" id="{F70BBE35-12A5-4229-9F61-83D5F99F4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3197" name="Picture 1">
          <a:extLst>
            <a:ext uri="{FF2B5EF4-FFF2-40B4-BE49-F238E27FC236}">
              <a16:creationId xmlns:a16="http://schemas.microsoft.com/office/drawing/2014/main" id="{5E9BC364-F6CF-46F9-ACEC-F6F85E3F4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5245" name="Picture 1">
          <a:extLst>
            <a:ext uri="{FF2B5EF4-FFF2-40B4-BE49-F238E27FC236}">
              <a16:creationId xmlns:a16="http://schemas.microsoft.com/office/drawing/2014/main" id="{0E1ACDDF-2693-48D6-AC46-277560E85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ORDEN colours">
      <a:dk1>
        <a:sysClr val="windowText" lastClr="000000"/>
      </a:dk1>
      <a:lt1>
        <a:sysClr val="window" lastClr="FFFFFF"/>
      </a:lt1>
      <a:dk2>
        <a:srgbClr val="BF2716"/>
      </a:dk2>
      <a:lt2>
        <a:srgbClr val="FFFFFF"/>
      </a:lt2>
      <a:accent1>
        <a:srgbClr val="BF2716"/>
      </a:accent1>
      <a:accent2>
        <a:srgbClr val="8297A3"/>
      </a:accent2>
      <a:accent3>
        <a:srgbClr val="263272"/>
      </a:accent3>
      <a:accent4>
        <a:srgbClr val="DFD7CD"/>
      </a:accent4>
      <a:accent5>
        <a:srgbClr val="780D0F"/>
      </a:accent5>
      <a:accent6>
        <a:srgbClr val="9D9D9D"/>
      </a:accent6>
      <a:hlink>
        <a:srgbClr val="6F6F6F"/>
      </a:hlink>
      <a:folHlink>
        <a:srgbClr val="9B86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0"/>
  <sheetViews>
    <sheetView showGridLines="0" tabSelected="1" workbookViewId="0">
      <pane xSplit="2" ySplit="4" topLeftCell="V5" activePane="bottomRight" state="frozen"/>
      <selection pane="topRight" activeCell="C1" sqref="C1"/>
      <selection pane="bottomLeft" activeCell="A5" sqref="A5"/>
      <selection pane="bottomRight" activeCell="AF6" sqref="AF6"/>
    </sheetView>
  </sheetViews>
  <sheetFormatPr defaultRowHeight="15" x14ac:dyDescent="0.25"/>
  <cols>
    <col min="1" max="1" width="75.85546875" bestFit="1" customWidth="1"/>
    <col min="2" max="2" width="4" customWidth="1"/>
    <col min="3" max="22" width="10.7109375" customWidth="1"/>
  </cols>
  <sheetData>
    <row r="1" spans="1:34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7"/>
      <c r="P1" s="4"/>
      <c r="Q1" s="4"/>
      <c r="R1" s="4"/>
      <c r="S1" s="67"/>
      <c r="T1" s="4"/>
      <c r="U1" s="4"/>
      <c r="V1" s="4"/>
      <c r="W1" s="67"/>
      <c r="X1" s="4"/>
      <c r="Y1" s="4"/>
      <c r="Z1" s="4"/>
      <c r="AA1" s="67"/>
      <c r="AB1" s="4"/>
      <c r="AC1" s="4"/>
      <c r="AD1" s="4"/>
      <c r="AE1" s="67"/>
      <c r="AF1" s="4"/>
      <c r="AG1" s="4"/>
      <c r="AH1" s="4"/>
    </row>
    <row r="2" spans="1:34" ht="19.5" thickBot="1" x14ac:dyDescent="0.35">
      <c r="A2" s="17" t="s">
        <v>52</v>
      </c>
    </row>
    <row r="3" spans="1:34" ht="15.75" thickBot="1" x14ac:dyDescent="0.3">
      <c r="C3" s="86">
        <v>2017</v>
      </c>
      <c r="D3" s="87"/>
      <c r="E3" s="87"/>
      <c r="F3" s="87"/>
      <c r="G3" s="86">
        <v>2018</v>
      </c>
      <c r="H3" s="87"/>
      <c r="I3" s="87"/>
      <c r="J3" s="87"/>
      <c r="K3" s="86">
        <v>2019</v>
      </c>
      <c r="L3" s="87"/>
      <c r="M3" s="87"/>
      <c r="N3" s="88"/>
      <c r="O3" s="86">
        <v>2020</v>
      </c>
      <c r="P3" s="87"/>
      <c r="Q3" s="87"/>
      <c r="R3" s="88"/>
      <c r="S3" s="86">
        <v>2021</v>
      </c>
      <c r="T3" s="87"/>
      <c r="U3" s="87"/>
      <c r="V3" s="88"/>
      <c r="W3" s="86">
        <v>2022</v>
      </c>
      <c r="X3" s="87"/>
      <c r="Y3" s="87"/>
      <c r="Z3" s="88"/>
      <c r="AA3" s="86">
        <v>2023</v>
      </c>
      <c r="AB3" s="87"/>
      <c r="AC3" s="87"/>
      <c r="AD3" s="88"/>
      <c r="AE3" s="86">
        <v>2024</v>
      </c>
      <c r="AF3" s="87"/>
      <c r="AG3" s="87"/>
      <c r="AH3" s="88"/>
    </row>
    <row r="4" spans="1:34" ht="15.75" thickBot="1" x14ac:dyDescent="0.3">
      <c r="A4" s="3" t="s">
        <v>23</v>
      </c>
      <c r="B4" s="4"/>
      <c r="C4" s="10" t="s">
        <v>17</v>
      </c>
      <c r="D4" s="11" t="s">
        <v>18</v>
      </c>
      <c r="E4" s="11" t="s">
        <v>19</v>
      </c>
      <c r="F4" s="11" t="s">
        <v>20</v>
      </c>
      <c r="G4" s="10" t="s">
        <v>17</v>
      </c>
      <c r="H4" s="11" t="s">
        <v>51</v>
      </c>
      <c r="I4" s="11" t="s">
        <v>19</v>
      </c>
      <c r="J4" s="18" t="s">
        <v>20</v>
      </c>
      <c r="K4" s="10" t="s">
        <v>17</v>
      </c>
      <c r="L4" s="11" t="s">
        <v>51</v>
      </c>
      <c r="M4" s="11" t="s">
        <v>19</v>
      </c>
      <c r="N4" s="18" t="s">
        <v>20</v>
      </c>
      <c r="O4" s="10" t="s">
        <v>17</v>
      </c>
      <c r="P4" s="11" t="s">
        <v>51</v>
      </c>
      <c r="Q4" s="11" t="s">
        <v>19</v>
      </c>
      <c r="R4" s="18" t="s">
        <v>20</v>
      </c>
      <c r="S4" s="10" t="s">
        <v>17</v>
      </c>
      <c r="T4" s="11" t="s">
        <v>51</v>
      </c>
      <c r="U4" s="11" t="s">
        <v>19</v>
      </c>
      <c r="V4" s="18" t="s">
        <v>20</v>
      </c>
      <c r="W4" s="10" t="s">
        <v>17</v>
      </c>
      <c r="X4" s="11" t="s">
        <v>51</v>
      </c>
      <c r="Y4" s="11" t="s">
        <v>19</v>
      </c>
      <c r="Z4" s="18" t="s">
        <v>20</v>
      </c>
      <c r="AA4" s="10" t="s">
        <v>17</v>
      </c>
      <c r="AB4" s="11" t="s">
        <v>51</v>
      </c>
      <c r="AC4" s="11" t="s">
        <v>19</v>
      </c>
      <c r="AD4" s="18" t="s">
        <v>20</v>
      </c>
      <c r="AE4" s="10" t="s">
        <v>17</v>
      </c>
      <c r="AF4" s="11" t="s">
        <v>51</v>
      </c>
      <c r="AG4" s="11" t="s">
        <v>19</v>
      </c>
      <c r="AH4" s="18" t="s">
        <v>20</v>
      </c>
    </row>
    <row r="5" spans="1:34" x14ac:dyDescent="0.25">
      <c r="A5" s="1"/>
      <c r="C5" s="5"/>
      <c r="D5" s="6"/>
      <c r="E5" s="6"/>
      <c r="F5" s="8"/>
      <c r="G5" s="5"/>
      <c r="K5" s="5"/>
      <c r="L5" s="6"/>
      <c r="M5" s="6"/>
      <c r="N5" s="8"/>
      <c r="O5" s="5"/>
      <c r="P5" s="6"/>
      <c r="Q5" s="6"/>
      <c r="R5" s="8"/>
      <c r="S5" s="5"/>
      <c r="T5" s="6"/>
      <c r="U5" s="6"/>
      <c r="V5" s="57"/>
      <c r="W5" s="5"/>
      <c r="X5" s="6"/>
      <c r="Y5" s="6"/>
      <c r="Z5" s="57"/>
      <c r="AA5" s="5"/>
      <c r="AB5" s="6"/>
      <c r="AC5" s="6"/>
      <c r="AD5" s="57"/>
      <c r="AE5" s="5"/>
      <c r="AF5" s="6"/>
      <c r="AG5" s="6"/>
      <c r="AH5" s="57"/>
    </row>
    <row r="6" spans="1:34" x14ac:dyDescent="0.25">
      <c r="A6" t="s">
        <v>0</v>
      </c>
      <c r="C6" s="23">
        <v>440.1</v>
      </c>
      <c r="D6" s="22">
        <v>399.6</v>
      </c>
      <c r="E6" s="22">
        <v>459.9</v>
      </c>
      <c r="F6" s="43">
        <v>509</v>
      </c>
      <c r="G6" s="23">
        <v>591.20000000000005</v>
      </c>
      <c r="H6" s="22">
        <v>616.4</v>
      </c>
      <c r="I6" s="22">
        <v>621.9</v>
      </c>
      <c r="J6" s="22">
        <v>621.9</v>
      </c>
      <c r="K6" s="23">
        <v>653</v>
      </c>
      <c r="L6" s="22">
        <v>624.1</v>
      </c>
      <c r="M6" s="22">
        <v>649.79999999999995</v>
      </c>
      <c r="N6" s="22">
        <v>655</v>
      </c>
      <c r="O6" s="23">
        <v>614.20000000000005</v>
      </c>
      <c r="P6" s="22">
        <v>615.20000000000005</v>
      </c>
      <c r="Q6" s="22">
        <v>655.5</v>
      </c>
      <c r="R6" s="22">
        <v>711.2</v>
      </c>
      <c r="S6" s="23">
        <f>'Tanker Operator'!G6+'Asset Management'!G6+'Dry Operator'!Q6+Eliminations!Q6</f>
        <v>603.6</v>
      </c>
      <c r="T6" s="22">
        <f>'Tanker Operator'!H6+'Asset Management'!H6+'Dry Operator'!R6+Eliminations!R6</f>
        <v>854.4</v>
      </c>
      <c r="U6" s="22">
        <f>'Tanker Operator'!I6+'Asset Management'!I6+'Dry Operator'!S6+Eliminations!S6</f>
        <v>940.1</v>
      </c>
      <c r="V6" s="43">
        <f>'Tanker Operator'!J6+'Asset Management'!J6+'Dry Operator'!T6+Eliminations!T6</f>
        <v>1152.3</v>
      </c>
      <c r="W6" s="23">
        <f>+'Assets &amp; Logistics'!C6+'Freight services &amp; Trading'!C6+Eliminations!U6</f>
        <v>1087.5</v>
      </c>
      <c r="X6" s="22">
        <f>+'Assets &amp; Logistics'!D6+'Freight services &amp; Trading'!D6+Eliminations!V6</f>
        <v>1419.6</v>
      </c>
      <c r="Y6" s="22">
        <f>+'Assets &amp; Logistics'!E6+'Freight services &amp; Trading'!E6+Eliminations!W6</f>
        <v>1494.9</v>
      </c>
      <c r="Z6" s="43">
        <f>+'Assets &amp; Logistics'!F6+'Freight services &amp; Trading'!F6+Eliminations!X6</f>
        <v>1307.7000000000003</v>
      </c>
      <c r="AA6" s="23">
        <f>+'Assets &amp; Logistics'!G6+'Freight services &amp; Trading'!G6+Eliminations!Y6</f>
        <v>998</v>
      </c>
      <c r="AB6" s="22">
        <f>+'Assets &amp; Logistics'!H6+'Freight services &amp; Trading'!H6+Eliminations!Z6</f>
        <v>951.3</v>
      </c>
      <c r="AC6" s="22">
        <f>+'Assets &amp; Logistics'!I6+'Freight services &amp; Trading'!I6+Eliminations!AA6</f>
        <v>897.39999999999964</v>
      </c>
      <c r="AD6" s="43">
        <f>+'Assets &amp; Logistics'!J6+'Freight services &amp; Trading'!J6+Eliminations!AB6</f>
        <v>839.00000000000011</v>
      </c>
      <c r="AE6" s="23">
        <f>+'Assets &amp; Logistics'!K6+'Freight services &amp; Trading'!K6+Eliminations!AC6</f>
        <v>892.8</v>
      </c>
      <c r="AF6" s="22">
        <f>+'Assets &amp; Logistics'!L6+'Freight services &amp; Trading'!L6+Eliminations!AD6</f>
        <v>0</v>
      </c>
      <c r="AG6" s="22">
        <f>+'Assets &amp; Logistics'!M6+'Freight services &amp; Trading'!M6+Eliminations!AE6</f>
        <v>0</v>
      </c>
      <c r="AH6" s="43">
        <f>+'Assets &amp; Logistics'!N6+'Freight services &amp; Trading'!N6+Eliminations!AF6</f>
        <v>0</v>
      </c>
    </row>
    <row r="7" spans="1:34" x14ac:dyDescent="0.25">
      <c r="A7" t="s">
        <v>1</v>
      </c>
      <c r="C7" s="22">
        <v>0</v>
      </c>
      <c r="D7" s="22">
        <v>0</v>
      </c>
      <c r="E7" s="22">
        <v>0</v>
      </c>
      <c r="F7" s="22">
        <v>0</v>
      </c>
      <c r="G7" s="23">
        <v>0</v>
      </c>
      <c r="H7" s="22">
        <v>0</v>
      </c>
      <c r="I7" s="22">
        <v>0</v>
      </c>
      <c r="J7" s="22">
        <v>0</v>
      </c>
      <c r="K7" s="23">
        <v>0</v>
      </c>
      <c r="L7" s="22">
        <v>0</v>
      </c>
      <c r="M7" s="22">
        <v>0</v>
      </c>
      <c r="N7" s="22">
        <v>-7.1054273576010019E-15</v>
      </c>
      <c r="O7" s="23">
        <v>0</v>
      </c>
      <c r="P7" s="22">
        <v>0</v>
      </c>
      <c r="Q7" s="22">
        <v>0</v>
      </c>
      <c r="R7" s="22">
        <v>0</v>
      </c>
      <c r="S7" s="23">
        <f>'Tanker Operator'!G7+'Asset Management'!G7+'Dry Operator'!Q7+Eliminations!Q7</f>
        <v>0</v>
      </c>
      <c r="T7" s="22">
        <f>'Tanker Operator'!H7+'Asset Management'!H7+'Dry Operator'!R7+Eliminations!R7</f>
        <v>0</v>
      </c>
      <c r="U7" s="22">
        <f>'Tanker Operator'!I7+'Asset Management'!I7+'Dry Operator'!S7+Eliminations!S7</f>
        <v>0</v>
      </c>
      <c r="V7" s="43">
        <f>'Tanker Operator'!J7+'Asset Management'!J7+'Dry Operator'!T7+Eliminations!T7</f>
        <v>0</v>
      </c>
      <c r="W7" s="23">
        <f>+'Assets &amp; Logistics'!C7+'Freight services &amp; Trading'!C7+Eliminations!U7</f>
        <v>0</v>
      </c>
      <c r="X7" s="22">
        <f>+'Assets &amp; Logistics'!D7+'Freight services &amp; Trading'!D7+Eliminations!V7</f>
        <v>0</v>
      </c>
      <c r="Y7" s="22">
        <f>+'Assets &amp; Logistics'!E7+'Freight services &amp; Trading'!E7+Eliminations!W7</f>
        <v>0</v>
      </c>
      <c r="Z7" s="43">
        <f>+'Assets &amp; Logistics'!F7+'Freight services &amp; Trading'!F7+Eliminations!X7</f>
        <v>0</v>
      </c>
      <c r="AA7" s="23">
        <f>+'Assets &amp; Logistics'!G7+'Freight services &amp; Trading'!G7+Eliminations!Y7</f>
        <v>0</v>
      </c>
      <c r="AB7" s="22">
        <f>+'Assets &amp; Logistics'!H7+'Freight services &amp; Trading'!H7+Eliminations!Z7</f>
        <v>0</v>
      </c>
      <c r="AC7" s="22">
        <f>+'Assets &amp; Logistics'!I7+'Freight services &amp; Trading'!I7+Eliminations!AA7</f>
        <v>0</v>
      </c>
      <c r="AD7" s="43">
        <f>+'Assets &amp; Logistics'!J7+'Freight services &amp; Trading'!J7+Eliminations!AB7</f>
        <v>0</v>
      </c>
      <c r="AE7" s="23">
        <f>+'Assets &amp; Logistics'!K7+'Freight services &amp; Trading'!K7+Eliminations!AC7</f>
        <v>0</v>
      </c>
      <c r="AF7" s="22">
        <f>+'Assets &amp; Logistics'!L7+'Freight services &amp; Trading'!L7+Eliminations!AD7</f>
        <v>0</v>
      </c>
      <c r="AG7" s="22">
        <f>+'Assets &amp; Logistics'!M7+'Freight services &amp; Trading'!M7+Eliminations!AE7</f>
        <v>0</v>
      </c>
      <c r="AH7" s="43">
        <f>+'Assets &amp; Logistics'!N7+'Freight services &amp; Trading'!N7+Eliminations!AF7</f>
        <v>0</v>
      </c>
    </row>
    <row r="8" spans="1:34" x14ac:dyDescent="0.25">
      <c r="A8" t="s">
        <v>55</v>
      </c>
      <c r="C8" s="22"/>
      <c r="D8" s="22"/>
      <c r="E8" s="22"/>
      <c r="F8" s="22"/>
      <c r="G8" s="23"/>
      <c r="H8" s="22"/>
      <c r="I8" s="22"/>
      <c r="J8" s="22"/>
      <c r="K8" s="23">
        <v>0.5</v>
      </c>
      <c r="L8" s="22">
        <v>0.5</v>
      </c>
      <c r="M8" s="22">
        <v>0.5</v>
      </c>
      <c r="N8" s="22">
        <v>0.50000000000000011</v>
      </c>
      <c r="O8" s="23">
        <v>0.4</v>
      </c>
      <c r="P8" s="22">
        <v>0.5</v>
      </c>
      <c r="Q8" s="22">
        <v>0.5</v>
      </c>
      <c r="R8" s="22">
        <v>0.3</v>
      </c>
      <c r="S8" s="23">
        <f>'Tanker Operator'!G8+'Asset Management'!G8+'Dry Operator'!Q8+Eliminations!Q8</f>
        <v>0.3</v>
      </c>
      <c r="T8" s="22">
        <f>'Tanker Operator'!H8+'Asset Management'!H8+'Dry Operator'!R8+Eliminations!R8</f>
        <v>0.3</v>
      </c>
      <c r="U8" s="22">
        <f>'Tanker Operator'!I8+'Asset Management'!I8+'Dry Operator'!S8+Eliminations!S8</f>
        <v>0.3</v>
      </c>
      <c r="V8" s="43">
        <f>'Tanker Operator'!J8+'Asset Management'!J8+'Dry Operator'!T8+Eliminations!T8</f>
        <v>0.5</v>
      </c>
      <c r="W8" s="23">
        <f>+'Assets &amp; Logistics'!C8+'Freight services &amp; Trading'!C8+Eliminations!U8</f>
        <v>0.4</v>
      </c>
      <c r="X8" s="22">
        <f>+'Assets &amp; Logistics'!D8+'Freight services &amp; Trading'!D8+Eliminations!V8</f>
        <v>0.5</v>
      </c>
      <c r="Y8" s="22">
        <f>+'Assets &amp; Logistics'!E8+'Freight services &amp; Trading'!E8+Eliminations!W8</f>
        <v>0.60000000000000009</v>
      </c>
      <c r="Z8" s="43">
        <f>+'Assets &amp; Logistics'!F8+'Freight services &amp; Trading'!F8+Eliminations!X8</f>
        <v>1.2</v>
      </c>
      <c r="AA8" s="23">
        <f>+'Assets &amp; Logistics'!G8+'Freight services &amp; Trading'!G8+Eliminations!Y8</f>
        <v>1.2000000000000002</v>
      </c>
      <c r="AB8" s="22">
        <f>+'Assets &amp; Logistics'!H8+'Freight services &amp; Trading'!H8+Eliminations!Z8</f>
        <v>1.4000000000000001</v>
      </c>
      <c r="AC8" s="22">
        <f>+'Assets &amp; Logistics'!I8+'Freight services &amp; Trading'!I8+Eliminations!AA8</f>
        <v>1.9</v>
      </c>
      <c r="AD8" s="43">
        <f>+'Assets &amp; Logistics'!J8+'Freight services &amp; Trading'!J8+Eliminations!AB8</f>
        <v>1.7000000000000028</v>
      </c>
      <c r="AE8" s="23">
        <f>+'Assets &amp; Logistics'!K8+'Freight services &amp; Trading'!K8+Eliminations!AC8</f>
        <v>22.2</v>
      </c>
      <c r="AF8" s="22">
        <f>+'Assets &amp; Logistics'!L8+'Freight services &amp; Trading'!L8+Eliminations!AD8</f>
        <v>0</v>
      </c>
      <c r="AG8" s="22">
        <f>+'Assets &amp; Logistics'!M8+'Freight services &amp; Trading'!M8+Eliminations!AE8</f>
        <v>0</v>
      </c>
      <c r="AH8" s="43">
        <f>+'Assets &amp; Logistics'!N8+'Freight services &amp; Trading'!N8+Eliminations!AF8</f>
        <v>0</v>
      </c>
    </row>
    <row r="9" spans="1:34" x14ac:dyDescent="0.25">
      <c r="A9" t="s">
        <v>2</v>
      </c>
      <c r="C9" s="22">
        <v>-229</v>
      </c>
      <c r="D9" s="22">
        <v>-162.4</v>
      </c>
      <c r="E9" s="22">
        <v>-208.2</v>
      </c>
      <c r="F9" s="22">
        <v>-197</v>
      </c>
      <c r="G9" s="23">
        <v>-250.5</v>
      </c>
      <c r="H9" s="24">
        <v>-247.1</v>
      </c>
      <c r="I9" s="24">
        <v>-272.60000000000002</v>
      </c>
      <c r="J9" s="24">
        <v>-236.90000000000003</v>
      </c>
      <c r="K9" s="25">
        <v>-272.89999999999998</v>
      </c>
      <c r="L9" s="22">
        <v>-272.5</v>
      </c>
      <c r="M9" s="22">
        <v>-258.59999999999997</v>
      </c>
      <c r="N9" s="22">
        <v>-263.69999999999993</v>
      </c>
      <c r="O9" s="25">
        <v>-282.90000000000003</v>
      </c>
      <c r="P9" s="22">
        <v>-277.60000000000002</v>
      </c>
      <c r="Q9" s="22">
        <v>-253.89999999999998</v>
      </c>
      <c r="R9" s="22">
        <v>-275.7</v>
      </c>
      <c r="S9" s="25">
        <f>'Tanker Operator'!G9+'Asset Management'!G9+'Dry Operator'!Q9+Eliminations!Q9</f>
        <v>-242.5</v>
      </c>
      <c r="T9" s="24">
        <f>'Tanker Operator'!H9+'Asset Management'!H9+'Dry Operator'!R9+Eliminations!R9</f>
        <v>-328.9</v>
      </c>
      <c r="U9" s="22">
        <f>'Tanker Operator'!I9+'Asset Management'!I9+'Dry Operator'!S9+Eliminations!S9</f>
        <v>-327.40000000000003</v>
      </c>
      <c r="V9" s="43">
        <f>'Tanker Operator'!J9+'Asset Management'!J9+'Dry Operator'!T9+Eliminations!T9</f>
        <v>-369.8</v>
      </c>
      <c r="W9" s="25">
        <f>+'Assets &amp; Logistics'!C9+'Freight services &amp; Trading'!C9+Eliminations!U9</f>
        <v>-353.6</v>
      </c>
      <c r="X9" s="24">
        <f>+'Assets &amp; Logistics'!D9+'Freight services &amp; Trading'!D9+Eliminations!V9</f>
        <v>-443.70000000000005</v>
      </c>
      <c r="Y9" s="22">
        <f>+'Assets &amp; Logistics'!E9+'Freight services &amp; Trading'!E9+Eliminations!W9</f>
        <v>-495.6</v>
      </c>
      <c r="Z9" s="43">
        <f>+'Assets &amp; Logistics'!F9+'Freight services &amp; Trading'!F9+Eliminations!X9</f>
        <v>-456.59999999999997</v>
      </c>
      <c r="AA9" s="25">
        <f>+'Assets &amp; Logistics'!G9+'Freight services &amp; Trading'!G9+Eliminations!Y9</f>
        <v>-364.4</v>
      </c>
      <c r="AB9" s="24">
        <f>+'Assets &amp; Logistics'!H9+'Freight services &amp; Trading'!H9+Eliminations!Z9</f>
        <v>-334.70000000000005</v>
      </c>
      <c r="AC9" s="22">
        <f>+'Assets &amp; Logistics'!I9+'Freight services &amp; Trading'!I9+Eliminations!AA9</f>
        <v>-316.8</v>
      </c>
      <c r="AD9" s="43">
        <f>+'Assets &amp; Logistics'!J9+'Freight services &amp; Trading'!J9+Eliminations!AB9</f>
        <v>-344.59999999999991</v>
      </c>
      <c r="AE9" s="25">
        <f>+'Assets &amp; Logistics'!K9+'Freight services &amp; Trading'!K9+Eliminations!AC9</f>
        <v>-372.90000000000003</v>
      </c>
      <c r="AF9" s="24">
        <f>+'Assets &amp; Logistics'!L9+'Freight services &amp; Trading'!L9+Eliminations!AD9</f>
        <v>0</v>
      </c>
      <c r="AG9" s="22">
        <f>+'Assets &amp; Logistics'!M9+'Freight services &amp; Trading'!M9+Eliminations!AE9</f>
        <v>0</v>
      </c>
      <c r="AH9" s="43">
        <f>+'Assets &amp; Logistics'!N9+'Freight services &amp; Trading'!N9+Eliminations!AF9</f>
        <v>0</v>
      </c>
    </row>
    <row r="10" spans="1:34" s="1" customFormat="1" x14ac:dyDescent="0.25">
      <c r="A10" s="14" t="s">
        <v>3</v>
      </c>
      <c r="B10" s="14"/>
      <c r="C10" s="37">
        <v>211.10000000000002</v>
      </c>
      <c r="D10" s="36">
        <v>237.20000000000002</v>
      </c>
      <c r="E10" s="36">
        <v>251.7</v>
      </c>
      <c r="F10" s="44">
        <v>312</v>
      </c>
      <c r="G10" s="37">
        <v>340.70000000000005</v>
      </c>
      <c r="H10" s="21">
        <v>369.29999999999995</v>
      </c>
      <c r="I10" s="21">
        <v>349.3</v>
      </c>
      <c r="J10" s="21">
        <v>384.99999999999989</v>
      </c>
      <c r="K10" s="37">
        <v>380.6</v>
      </c>
      <c r="L10" s="36">
        <v>352.1</v>
      </c>
      <c r="M10" s="36">
        <v>391.7</v>
      </c>
      <c r="N10" s="36">
        <v>391.79999999999995</v>
      </c>
      <c r="O10" s="37">
        <v>331.7</v>
      </c>
      <c r="P10" s="36">
        <v>338.1</v>
      </c>
      <c r="Q10" s="36">
        <v>402.1</v>
      </c>
      <c r="R10" s="36">
        <v>435.8</v>
      </c>
      <c r="S10" s="37">
        <f>'Tanker Operator'!G10+'Asset Management'!G10+'Dry Operator'!Q10+Eliminations!Q10</f>
        <v>361.4</v>
      </c>
      <c r="T10" s="36">
        <f>'Tanker Operator'!H10+'Asset Management'!H10+'Dry Operator'!R10+Eliminations!R10</f>
        <v>525.79999999999995</v>
      </c>
      <c r="U10" s="36">
        <f>'Tanker Operator'!I10+'Asset Management'!I10+'Dry Operator'!S10+Eliminations!S10</f>
        <v>613</v>
      </c>
      <c r="V10" s="44">
        <f>'Tanker Operator'!J10+'Asset Management'!J10+'Dry Operator'!T10+Eliminations!T10</f>
        <v>783</v>
      </c>
      <c r="W10" s="37">
        <f>+'Assets &amp; Logistics'!C10+'Freight services &amp; Trading'!C10+Eliminations!U10</f>
        <v>734.3</v>
      </c>
      <c r="X10" s="36">
        <f>+'Assets &amp; Logistics'!D10+'Freight services &amp; Trading'!D10+Eliminations!V10</f>
        <v>976.39999999999986</v>
      </c>
      <c r="Y10" s="36">
        <f>+'Assets &amp; Logistics'!E10+'Freight services &amp; Trading'!E10+Eliminations!W10</f>
        <v>999.9000000000002</v>
      </c>
      <c r="Z10" s="44">
        <f>+'Assets &amp; Logistics'!F10+'Freight services &amp; Trading'!F10+Eliminations!X10</f>
        <v>852.30000000000041</v>
      </c>
      <c r="AA10" s="37">
        <f>+'Assets &amp; Logistics'!G10+'Freight services &amp; Trading'!G10+Eliminations!Y10</f>
        <v>634.79999999999995</v>
      </c>
      <c r="AB10" s="36">
        <f>+'Assets &amp; Logistics'!H10+'Freight services &amp; Trading'!H10+Eliminations!Z10</f>
        <v>617.99999999999989</v>
      </c>
      <c r="AC10" s="36">
        <f>+'Assets &amp; Logistics'!I10+'Freight services &amp; Trading'!I10+Eliminations!AA10</f>
        <v>582.49999999999955</v>
      </c>
      <c r="AD10" s="44">
        <f>+'Assets &amp; Logistics'!J10+'Freight services &amp; Trading'!J10+Eliminations!AB10</f>
        <v>496.10000000000025</v>
      </c>
      <c r="AE10" s="37">
        <f>+SUM(AE6:AE9)</f>
        <v>542.09999999999991</v>
      </c>
      <c r="AF10" s="36">
        <f t="shared" ref="AF10:AH10" si="0">+SUM(AF6:AF9)</f>
        <v>0</v>
      </c>
      <c r="AG10" s="36">
        <f t="shared" si="0"/>
        <v>0</v>
      </c>
      <c r="AH10" s="44">
        <f t="shared" si="0"/>
        <v>0</v>
      </c>
    </row>
    <row r="11" spans="1:34" ht="6.75" customHeight="1" x14ac:dyDescent="0.25">
      <c r="C11" s="23"/>
      <c r="D11" s="22"/>
      <c r="E11" s="22"/>
      <c r="F11" s="43"/>
      <c r="G11" s="23"/>
      <c r="H11" s="22"/>
      <c r="I11" s="22"/>
      <c r="J11" s="22"/>
      <c r="K11" s="23"/>
      <c r="L11" s="22"/>
      <c r="M11" s="22"/>
      <c r="N11" s="22"/>
      <c r="O11" s="23"/>
      <c r="P11" s="22"/>
      <c r="Q11" s="22"/>
      <c r="R11" s="22"/>
      <c r="S11" s="23"/>
      <c r="T11" s="22"/>
      <c r="U11" s="22"/>
      <c r="V11" s="43"/>
      <c r="W11" s="23"/>
      <c r="X11" s="22"/>
      <c r="Y11" s="22"/>
      <c r="Z11" s="43"/>
      <c r="AA11" s="23"/>
      <c r="AB11" s="22"/>
      <c r="AC11" s="22"/>
      <c r="AD11" s="43"/>
      <c r="AE11" s="23"/>
      <c r="AF11" s="22"/>
      <c r="AG11" s="22"/>
      <c r="AH11" s="43"/>
    </row>
    <row r="12" spans="1:34" x14ac:dyDescent="0.25">
      <c r="A12" t="s">
        <v>4</v>
      </c>
      <c r="C12" s="23">
        <v>2.9</v>
      </c>
      <c r="D12" s="22">
        <v>3.1</v>
      </c>
      <c r="E12" s="22">
        <v>2.8</v>
      </c>
      <c r="F12" s="22">
        <v>2.4000000000000004</v>
      </c>
      <c r="G12" s="23">
        <v>0.7</v>
      </c>
      <c r="H12" s="22">
        <v>0.2</v>
      </c>
      <c r="I12" s="22">
        <v>0.89999999999999991</v>
      </c>
      <c r="J12" s="22">
        <v>1.3</v>
      </c>
      <c r="K12" s="23">
        <v>4</v>
      </c>
      <c r="L12" s="22">
        <v>3.9</v>
      </c>
      <c r="M12" s="22">
        <v>3.3000000000000003</v>
      </c>
      <c r="N12" s="22">
        <v>5.0999999999999988</v>
      </c>
      <c r="O12" s="23">
        <v>6.3</v>
      </c>
      <c r="P12" s="22">
        <v>3.4000000000000004</v>
      </c>
      <c r="Q12" s="22">
        <v>4</v>
      </c>
      <c r="R12" s="22">
        <v>-5</v>
      </c>
      <c r="S12" s="23">
        <f>'Tanker Operator'!G12+'Asset Management'!G12+'Dry Operator'!Q12+Eliminations!Q12</f>
        <v>1.5000000000000002</v>
      </c>
      <c r="T12" s="22">
        <f>'Tanker Operator'!H12+'Asset Management'!H12+'Dry Operator'!R12+Eliminations!R12</f>
        <v>2.5</v>
      </c>
      <c r="U12" s="22">
        <f>'Tanker Operator'!I12+'Asset Management'!I12+'Dry Operator'!S12+Eliminations!S12</f>
        <v>0.79999999999999982</v>
      </c>
      <c r="V12" s="43">
        <f>'Tanker Operator'!J12+'Asset Management'!J12+'Dry Operator'!T12+Eliminations!T12</f>
        <v>1.8999999999999997</v>
      </c>
      <c r="W12" s="23">
        <f>+'Assets &amp; Logistics'!C12+'Freight services &amp; Trading'!C12+Eliminations!U12</f>
        <v>8.8000000000000007</v>
      </c>
      <c r="X12" s="22">
        <f>+'Assets &amp; Logistics'!D12+'Freight services &amp; Trading'!D12+Eliminations!V12</f>
        <v>9.3999999999999986</v>
      </c>
      <c r="Y12" s="22">
        <f>+'Assets &amp; Logistics'!E12+'Freight services &amp; Trading'!E12+Eliminations!W12</f>
        <v>7.3</v>
      </c>
      <c r="Z12" s="43">
        <f>+'Assets &amp; Logistics'!F12+'Freight services &amp; Trading'!F12+Eliminations!X12</f>
        <v>2.2000000000000024</v>
      </c>
      <c r="AA12" s="23">
        <f>+'Assets &amp; Logistics'!G12+'Freight services &amp; Trading'!G12+Eliminations!Y12</f>
        <v>7.7</v>
      </c>
      <c r="AB12" s="22">
        <f>+'Assets &amp; Logistics'!H12+'Freight services &amp; Trading'!H12+Eliminations!Z12</f>
        <v>1</v>
      </c>
      <c r="AC12" s="22">
        <f>+'Assets &amp; Logistics'!I12+'Freight services &amp; Trading'!I12+Eliminations!AA12</f>
        <v>3.600000000000001</v>
      </c>
      <c r="AD12" s="43">
        <f>+'Assets &amp; Logistics'!J12+'Freight services &amp; Trading'!J12+Eliminations!AB12</f>
        <v>5.2999999999999989</v>
      </c>
      <c r="AE12" s="23">
        <f>+'Assets &amp; Logistics'!K12+'Freight services &amp; Trading'!K12+Eliminations!AC12</f>
        <v>7.5</v>
      </c>
      <c r="AF12" s="22">
        <f>+'Assets &amp; Logistics'!L12+'Freight services &amp; Trading'!L12+Eliminations!AD12</f>
        <v>0</v>
      </c>
      <c r="AG12" s="22">
        <f>+'Assets &amp; Logistics'!M12+'Freight services &amp; Trading'!M12+Eliminations!AE12</f>
        <v>0</v>
      </c>
      <c r="AH12" s="43">
        <f>+'Assets &amp; Logistics'!N12+'Freight services &amp; Trading'!N12+Eliminations!AF12</f>
        <v>0</v>
      </c>
    </row>
    <row r="13" spans="1:34" x14ac:dyDescent="0.25">
      <c r="A13" t="s">
        <v>57</v>
      </c>
      <c r="C13" s="23">
        <v>-176.6</v>
      </c>
      <c r="D13" s="22">
        <v>-202.6</v>
      </c>
      <c r="E13" s="22">
        <v>-210.2</v>
      </c>
      <c r="F13" s="22">
        <v>-241.00000000000003</v>
      </c>
      <c r="G13" s="23">
        <v>-291.29999999999995</v>
      </c>
      <c r="H13" s="22">
        <v>-314.39999999999998</v>
      </c>
      <c r="I13" s="22">
        <v>-314.10000000000002</v>
      </c>
      <c r="J13" s="22">
        <v>-317.99999999999994</v>
      </c>
      <c r="K13" s="23">
        <v>-293.10000000000002</v>
      </c>
      <c r="L13" s="22">
        <v>-283.39999999999998</v>
      </c>
      <c r="M13" s="22">
        <v>-312.3</v>
      </c>
      <c r="N13" s="22">
        <v>-272.39999999999998</v>
      </c>
      <c r="O13" s="23">
        <v>-209.39999999999998</v>
      </c>
      <c r="P13" s="22">
        <v>-217.20000000000002</v>
      </c>
      <c r="Q13" s="22">
        <v>-276</v>
      </c>
      <c r="R13" s="22">
        <v>-302.7</v>
      </c>
      <c r="S13" s="23">
        <f>'Tanker Operator'!G13+'Asset Management'!G13+'Dry Operator'!Q13+Eliminations!Q13</f>
        <v>-269.89999999999998</v>
      </c>
      <c r="T13" s="22">
        <f>'Tanker Operator'!H13+'Asset Management'!H13+'Dry Operator'!R13+Eliminations!R13</f>
        <v>-380.9</v>
      </c>
      <c r="U13" s="22">
        <f>'Tanker Operator'!I13+'Asset Management'!I13+'Dry Operator'!S13+Eliminations!S13</f>
        <v>-418.5</v>
      </c>
      <c r="V13" s="43">
        <f>'Tanker Operator'!J13+'Asset Management'!J13+'Dry Operator'!T13+Eliminations!T13</f>
        <v>-497.70000000000005</v>
      </c>
      <c r="W13" s="23">
        <f>+'Assets &amp; Logistics'!C13+'Freight services &amp; Trading'!C13+Eliminations!U13</f>
        <v>-479</v>
      </c>
      <c r="X13" s="22">
        <f>+'Assets &amp; Logistics'!D13+'Freight services &amp; Trading'!D13+Eliminations!V13</f>
        <v>-592.6</v>
      </c>
      <c r="Y13" s="22">
        <f>+'Assets &amp; Logistics'!E13+'Freight services &amp; Trading'!E13+Eliminations!W13</f>
        <v>-581.09999999999991</v>
      </c>
      <c r="Z13" s="43">
        <f>+'Assets &amp; Logistics'!F13+'Freight services &amp; Trading'!F13+Eliminations!X13</f>
        <v>-498.99999999999994</v>
      </c>
      <c r="AA13" s="23">
        <f>+'Assets &amp; Logistics'!G13+'Freight services &amp; Trading'!G13+Eliminations!Y13</f>
        <v>-385.4</v>
      </c>
      <c r="AB13" s="22">
        <f>+'Assets &amp; Logistics'!H13+'Freight services &amp; Trading'!H13+Eliminations!Z13</f>
        <v>-401</v>
      </c>
      <c r="AC13" s="22">
        <f>+'Assets &amp; Logistics'!I13+'Freight services &amp; Trading'!I13+Eliminations!AA13</f>
        <v>-369.70000000000005</v>
      </c>
      <c r="AD13" s="43">
        <f>+'Assets &amp; Logistics'!J13+'Freight services &amp; Trading'!J13+Eliminations!AB13</f>
        <v>-338.79999999999995</v>
      </c>
      <c r="AE13" s="23">
        <f>+'Assets &amp; Logistics'!K13+'Freight services &amp; Trading'!K13+Eliminations!AC13</f>
        <v>-421.4</v>
      </c>
      <c r="AF13" s="22">
        <f>+'Assets &amp; Logistics'!L13+'Freight services &amp; Trading'!L13+Eliminations!AD13</f>
        <v>0</v>
      </c>
      <c r="AG13" s="22">
        <f>+'Assets &amp; Logistics'!M13+'Freight services &amp; Trading'!M13+Eliminations!AE13</f>
        <v>0</v>
      </c>
      <c r="AH13" s="43">
        <f>+'Assets &amp; Logistics'!N13+'Freight services &amp; Trading'!N13+Eliminations!AF13</f>
        <v>0</v>
      </c>
    </row>
    <row r="14" spans="1:34" x14ac:dyDescent="0.25">
      <c r="A14" t="s">
        <v>6</v>
      </c>
      <c r="C14" s="25">
        <v>-16.7</v>
      </c>
      <c r="D14" s="22">
        <v>-18.600000000000001</v>
      </c>
      <c r="E14" s="22">
        <v>-20.6</v>
      </c>
      <c r="F14" s="22">
        <v>-20.000000000000004</v>
      </c>
      <c r="G14" s="23">
        <v>-18.3</v>
      </c>
      <c r="H14" s="24">
        <v>-19.899999999999999</v>
      </c>
      <c r="I14" s="24">
        <v>-18.8</v>
      </c>
      <c r="J14" s="24">
        <v>-20.399999999999999</v>
      </c>
      <c r="K14" s="25">
        <v>-19.600000000000001</v>
      </c>
      <c r="L14" s="22">
        <v>-19.600000000000001</v>
      </c>
      <c r="M14" s="22">
        <v>-18.399999999999999</v>
      </c>
      <c r="N14" s="22">
        <v>-18.700000000000003</v>
      </c>
      <c r="O14" s="23">
        <v>-17.8</v>
      </c>
      <c r="P14" s="22">
        <v>-18</v>
      </c>
      <c r="Q14" s="22">
        <v>-19.399999999999999</v>
      </c>
      <c r="R14" s="22">
        <v>-20.3</v>
      </c>
      <c r="S14" s="23">
        <f>'Tanker Operator'!G14+'Asset Management'!G14+'Dry Operator'!Q14+Eliminations!Q14</f>
        <v>-17.7</v>
      </c>
      <c r="T14" s="22">
        <f>'Tanker Operator'!H14+'Asset Management'!H14+'Dry Operator'!R14+Eliminations!R14</f>
        <v>-18.099999999999998</v>
      </c>
      <c r="U14" s="22">
        <f>'Tanker Operator'!I14+'Asset Management'!I14+'Dry Operator'!S14+Eliminations!S14</f>
        <v>-17.3</v>
      </c>
      <c r="V14" s="43">
        <f>'Tanker Operator'!J14+'Asset Management'!J14+'Dry Operator'!T14+Eliminations!T14</f>
        <v>-20.2</v>
      </c>
      <c r="W14" s="23">
        <f>+'Assets &amp; Logistics'!C14+'Freight services &amp; Trading'!C14+Eliminations!U14</f>
        <v>-16.399999999999999</v>
      </c>
      <c r="X14" s="22">
        <f>+'Assets &amp; Logistics'!D14+'Freight services &amp; Trading'!D14+Eliminations!V14</f>
        <v>-21.099999999999998</v>
      </c>
      <c r="Y14" s="22">
        <f>+'Assets &amp; Logistics'!E14+'Freight services &amp; Trading'!E14+Eliminations!W14</f>
        <v>-16.500000000000004</v>
      </c>
      <c r="Z14" s="43">
        <f>+'Assets &amp; Logistics'!F14+'Freight services &amp; Trading'!F14+Eliminations!X14</f>
        <v>-19</v>
      </c>
      <c r="AA14" s="23">
        <f>+'Assets &amp; Logistics'!G14+'Freight services &amp; Trading'!G14+Eliminations!Y14</f>
        <v>-12.7</v>
      </c>
      <c r="AB14" s="22">
        <f>+'Assets &amp; Logistics'!H14+'Freight services &amp; Trading'!H14+Eliminations!Z14</f>
        <v>-15.3</v>
      </c>
      <c r="AC14" s="22">
        <f>+'Assets &amp; Logistics'!I14+'Freight services &amp; Trading'!I14+Eliminations!AA14</f>
        <v>-14.600000000000001</v>
      </c>
      <c r="AD14" s="43">
        <f>+'Assets &amp; Logistics'!J14+'Freight services &amp; Trading'!J14+Eliminations!AB14</f>
        <v>-16.100000000000001</v>
      </c>
      <c r="AE14" s="23">
        <f>+'Assets &amp; Logistics'!K14+'Freight services &amp; Trading'!K14+Eliminations!AC14</f>
        <v>-14.5</v>
      </c>
      <c r="AF14" s="22">
        <f>+'Assets &amp; Logistics'!L14+'Freight services &amp; Trading'!L14+Eliminations!AD14</f>
        <v>0</v>
      </c>
      <c r="AG14" s="22">
        <f>+'Assets &amp; Logistics'!M14+'Freight services &amp; Trading'!M14+Eliminations!AE14</f>
        <v>0</v>
      </c>
      <c r="AH14" s="43">
        <f>+'Assets &amp; Logistics'!N14+'Freight services &amp; Trading'!N14+Eliminations!AF14</f>
        <v>0</v>
      </c>
    </row>
    <row r="15" spans="1:34" s="1" customFormat="1" x14ac:dyDescent="0.25">
      <c r="A15" s="14" t="s">
        <v>7</v>
      </c>
      <c r="B15" s="14"/>
      <c r="C15" s="37">
        <v>20.700000000000035</v>
      </c>
      <c r="D15" s="36">
        <v>19.100000000000016</v>
      </c>
      <c r="E15" s="36">
        <v>23.70000000000001</v>
      </c>
      <c r="F15" s="36">
        <v>53.399999999999949</v>
      </c>
      <c r="G15" s="37">
        <v>31.800000000000079</v>
      </c>
      <c r="H15" s="36">
        <v>35.199999999999967</v>
      </c>
      <c r="I15" s="21">
        <v>17.3</v>
      </c>
      <c r="J15" s="21">
        <v>47.90000000000002</v>
      </c>
      <c r="K15" s="37">
        <v>71.899999999999977</v>
      </c>
      <c r="L15" s="36">
        <v>53.000000000000014</v>
      </c>
      <c r="M15" s="36">
        <v>64.299999999999955</v>
      </c>
      <c r="N15" s="36">
        <v>105.79999999999994</v>
      </c>
      <c r="O15" s="37">
        <v>110.80000000000004</v>
      </c>
      <c r="P15" s="36">
        <v>106.30000000000001</v>
      </c>
      <c r="Q15" s="36">
        <v>110.70000000000003</v>
      </c>
      <c r="R15" s="36">
        <v>107.80000000000004</v>
      </c>
      <c r="S15" s="37">
        <f>'Tanker Operator'!G15+'Asset Management'!G15+'Dry Operator'!Q15+Eliminations!Q15</f>
        <v>75.299999999999926</v>
      </c>
      <c r="T15" s="36">
        <f>'Tanker Operator'!H15+'Asset Management'!H15+'Dry Operator'!R15+Eliminations!R15</f>
        <v>129.29999999999998</v>
      </c>
      <c r="U15" s="36">
        <f>'Tanker Operator'!I15+'Asset Management'!I15+'Dry Operator'!S15+Eliminations!S15</f>
        <v>178</v>
      </c>
      <c r="V15" s="44">
        <f>'Tanker Operator'!J15+'Asset Management'!J15+'Dry Operator'!T15+Eliminations!T15</f>
        <v>267</v>
      </c>
      <c r="W15" s="37">
        <f>+'Assets &amp; Logistics'!C15+'Freight services &amp; Trading'!C15+Eliminations!U15</f>
        <v>247.69999999999987</v>
      </c>
      <c r="X15" s="36">
        <f>+'Assets &amp; Logistics'!D15+'Freight services &amp; Trading'!D15+Eliminations!V15</f>
        <v>372.09999999999997</v>
      </c>
      <c r="Y15" s="36">
        <f>+'Assets &amp; Logistics'!E15+'Freight services &amp; Trading'!E15+Eliminations!W15</f>
        <v>409.60000000000031</v>
      </c>
      <c r="Z15" s="44">
        <f>+'Assets &amp; Logistics'!F15+'Freight services &amp; Trading'!F15+Eliminations!X15</f>
        <v>336.5000000000004</v>
      </c>
      <c r="AA15" s="37">
        <f>+'Assets &amp; Logistics'!G15+'Freight services &amp; Trading'!G15+Eliminations!Y15</f>
        <v>244.39999999999998</v>
      </c>
      <c r="AB15" s="36">
        <f>+'Assets &amp; Logistics'!H15+'Freight services &amp; Trading'!H15+Eliminations!Z15</f>
        <v>202.69999999999993</v>
      </c>
      <c r="AC15" s="36">
        <f>+'Assets &amp; Logistics'!I15+'Freight services &amp; Trading'!I15+Eliminations!AA15</f>
        <v>201.79999999999956</v>
      </c>
      <c r="AD15" s="44">
        <f>+'Assets &amp; Logistics'!J15+'Freight services &amp; Trading'!J15+Eliminations!AB15</f>
        <v>146.50000000000023</v>
      </c>
      <c r="AE15" s="37">
        <f>+SUM(AE10:AE14)</f>
        <v>113.69999999999993</v>
      </c>
      <c r="AF15" s="36">
        <f t="shared" ref="AF15:AH15" si="1">+SUM(AF10:AF14)</f>
        <v>0</v>
      </c>
      <c r="AG15" s="36">
        <f t="shared" si="1"/>
        <v>0</v>
      </c>
      <c r="AH15" s="44">
        <f t="shared" si="1"/>
        <v>0</v>
      </c>
    </row>
    <row r="16" spans="1:34" ht="6.75" customHeight="1" x14ac:dyDescent="0.25">
      <c r="C16" s="23"/>
      <c r="D16" s="22"/>
      <c r="E16" s="22"/>
      <c r="F16" s="43"/>
      <c r="G16" s="23"/>
      <c r="H16" s="22"/>
      <c r="I16" s="22"/>
      <c r="J16" s="22"/>
      <c r="K16" s="23"/>
      <c r="L16" s="22"/>
      <c r="M16" s="22"/>
      <c r="N16" s="22"/>
      <c r="O16" s="23"/>
      <c r="P16" s="22"/>
      <c r="Q16" s="22"/>
      <c r="R16" s="22"/>
      <c r="S16" s="23"/>
      <c r="T16" s="22"/>
      <c r="U16" s="22"/>
      <c r="V16" s="43"/>
      <c r="W16" s="23"/>
      <c r="X16" s="22"/>
      <c r="Y16" s="22"/>
      <c r="Z16" s="43"/>
      <c r="AA16" s="23"/>
      <c r="AB16" s="22"/>
      <c r="AC16" s="22"/>
      <c r="AD16" s="43"/>
      <c r="AE16" s="23"/>
      <c r="AF16" s="22"/>
      <c r="AG16" s="22"/>
      <c r="AH16" s="43"/>
    </row>
    <row r="17" spans="1:34" x14ac:dyDescent="0.25">
      <c r="A17" t="s">
        <v>8</v>
      </c>
      <c r="C17" s="25">
        <v>-10.4</v>
      </c>
      <c r="D17" s="22">
        <v>-11.7</v>
      </c>
      <c r="E17" s="22">
        <v>-11.7</v>
      </c>
      <c r="F17" s="22">
        <v>-14.700000000000001</v>
      </c>
      <c r="G17" s="23">
        <v>-14.7</v>
      </c>
      <c r="H17" s="24">
        <v>-14.2</v>
      </c>
      <c r="I17" s="24">
        <v>-14.700000000000001</v>
      </c>
      <c r="J17" s="24">
        <v>-16.2</v>
      </c>
      <c r="K17" s="25">
        <v>-19.5</v>
      </c>
      <c r="L17" s="22">
        <v>-17.700000000000003</v>
      </c>
      <c r="M17" s="22">
        <v>-18.900000000000002</v>
      </c>
      <c r="N17" s="22">
        <v>-21.4</v>
      </c>
      <c r="O17" s="23">
        <v>-21.6</v>
      </c>
      <c r="P17" s="22">
        <v>-20.5</v>
      </c>
      <c r="Q17" s="22">
        <v>-23.6</v>
      </c>
      <c r="R17" s="22">
        <v>-27.4</v>
      </c>
      <c r="S17" s="23">
        <f>'Tanker Operator'!G17+'Asset Management'!G17+'Dry Operator'!Q17+Eliminations!Q17</f>
        <v>-17</v>
      </c>
      <c r="T17" s="22">
        <f>'Tanker Operator'!H17+'Asset Management'!H17+'Dry Operator'!R17+Eliminations!R17</f>
        <v>-23.900000000000002</v>
      </c>
      <c r="U17" s="22">
        <f>'Tanker Operator'!I17+'Asset Management'!I17+'Dry Operator'!S17+Eliminations!S17</f>
        <v>-30</v>
      </c>
      <c r="V17" s="43">
        <f>'Tanker Operator'!J17+'Asset Management'!J17+'Dry Operator'!T17+Eliminations!T17</f>
        <v>-46.5</v>
      </c>
      <c r="W17" s="23">
        <f>+'Assets &amp; Logistics'!C17+'Freight services &amp; Trading'!C17+Eliminations!U17</f>
        <v>-36.5</v>
      </c>
      <c r="X17" s="22">
        <f>+'Assets &amp; Logistics'!D17+'Freight services &amp; Trading'!D17+Eliminations!V17</f>
        <v>-58.2</v>
      </c>
      <c r="Y17" s="22">
        <f>+'Assets &amp; Logistics'!E17+'Freight services &amp; Trading'!E17+Eliminations!W17</f>
        <v>-61.8</v>
      </c>
      <c r="Z17" s="43">
        <f>+'Assets &amp; Logistics'!F17+'Freight services &amp; Trading'!F17+Eliminations!X17</f>
        <v>-50.3</v>
      </c>
      <c r="AA17" s="23">
        <f>+'Assets &amp; Logistics'!G17+'Freight services &amp; Trading'!G17+Eliminations!Y17</f>
        <v>-36.200000000000003</v>
      </c>
      <c r="AB17" s="22">
        <f>+'Assets &amp; Logistics'!H17+'Freight services &amp; Trading'!H17+Eliminations!Z17</f>
        <v>-28.200000000000003</v>
      </c>
      <c r="AC17" s="22">
        <f>+'Assets &amp; Logistics'!I17+'Freight services &amp; Trading'!I17+Eliminations!AA17</f>
        <v>-24.999999999999993</v>
      </c>
      <c r="AD17" s="43">
        <f>+'Assets &amp; Logistics'!J17+'Freight services &amp; Trading'!J17+Eliminations!AB17</f>
        <v>-27.399999999999995</v>
      </c>
      <c r="AE17" s="23">
        <f>+'Assets &amp; Logistics'!K17+'Freight services &amp; Trading'!K17+Eliminations!AC17</f>
        <v>-22</v>
      </c>
      <c r="AF17" s="22">
        <f>+'Assets &amp; Logistics'!L17+'Freight services &amp; Trading'!L17+Eliminations!AD17</f>
        <v>0</v>
      </c>
      <c r="AG17" s="22">
        <f>+'Assets &amp; Logistics'!M17+'Freight services &amp; Trading'!M17+Eliminations!AE17</f>
        <v>0</v>
      </c>
      <c r="AH17" s="43">
        <f>+'Assets &amp; Logistics'!N17+'Freight services &amp; Trading'!N17+Eliminations!AF17</f>
        <v>0</v>
      </c>
    </row>
    <row r="18" spans="1:34" s="1" customFormat="1" x14ac:dyDescent="0.25">
      <c r="A18" s="14" t="s">
        <v>9</v>
      </c>
      <c r="B18" s="14"/>
      <c r="C18" s="37">
        <v>10.300000000000034</v>
      </c>
      <c r="D18" s="36">
        <v>7.4000000000000163</v>
      </c>
      <c r="E18" s="36">
        <v>12.000000000000011</v>
      </c>
      <c r="F18" s="44">
        <v>38.699999999999946</v>
      </c>
      <c r="G18" s="37">
        <v>17.10000000000008</v>
      </c>
      <c r="H18" s="21">
        <v>20.999999999999968</v>
      </c>
      <c r="I18" s="21">
        <v>2.5999999999999979</v>
      </c>
      <c r="J18" s="21">
        <v>31.700000000000021</v>
      </c>
      <c r="K18" s="37">
        <v>52.399999999999984</v>
      </c>
      <c r="L18" s="36">
        <v>35.300000000000011</v>
      </c>
      <c r="M18" s="36">
        <v>45.399999999999963</v>
      </c>
      <c r="N18" s="36">
        <v>84.399999999999949</v>
      </c>
      <c r="O18" s="37">
        <v>89.200000000000045</v>
      </c>
      <c r="P18" s="36">
        <v>85.800000000000011</v>
      </c>
      <c r="Q18" s="36">
        <v>87.100000000000023</v>
      </c>
      <c r="R18" s="36">
        <v>80.400000000000034</v>
      </c>
      <c r="S18" s="37">
        <f>'Tanker Operator'!G18+'Asset Management'!G18+'Dry Operator'!Q18+Eliminations!Q18</f>
        <v>58.299999999999926</v>
      </c>
      <c r="T18" s="36">
        <f>'Tanker Operator'!H18+'Asset Management'!H18+'Dry Operator'!R18+Eliminations!R18</f>
        <v>105.39999999999998</v>
      </c>
      <c r="U18" s="36">
        <f>'Tanker Operator'!I18+'Asset Management'!I18+'Dry Operator'!S18+Eliminations!S18</f>
        <v>148</v>
      </c>
      <c r="V18" s="44">
        <f>'Tanker Operator'!J18+'Asset Management'!J18+'Dry Operator'!T18+Eliminations!T18</f>
        <v>220.5</v>
      </c>
      <c r="W18" s="37">
        <f>+'Assets &amp; Logistics'!C18+'Freight services &amp; Trading'!C18+Eliminations!U18</f>
        <v>211.19999999999987</v>
      </c>
      <c r="X18" s="36">
        <f>+'Assets &amp; Logistics'!D18+'Freight services &amp; Trading'!D18+Eliminations!V18</f>
        <v>313.89999999999998</v>
      </c>
      <c r="Y18" s="36">
        <f>+'Assets &amp; Logistics'!E18+'Freight services &amp; Trading'!E18+Eliminations!W18</f>
        <v>347.8000000000003</v>
      </c>
      <c r="Z18" s="44">
        <f>+'Assets &amp; Logistics'!F18+'Freight services &amp; Trading'!F18+Eliminations!X18</f>
        <v>286.20000000000039</v>
      </c>
      <c r="AA18" s="37">
        <f>+'Assets &amp; Logistics'!G18+'Freight services &amp; Trading'!G18+Eliminations!Y18</f>
        <v>208.19999999999993</v>
      </c>
      <c r="AB18" s="36">
        <f>+'Assets &amp; Logistics'!H18+'Freight services &amp; Trading'!H18+Eliminations!Z18</f>
        <v>174.49999999999994</v>
      </c>
      <c r="AC18" s="36">
        <f>+'Assets &amp; Logistics'!I18+'Freight services &amp; Trading'!I18+Eliminations!AA18</f>
        <v>176.79999999999956</v>
      </c>
      <c r="AD18" s="44">
        <f>+'Assets &amp; Logistics'!J18+'Freight services &amp; Trading'!J18+Eliminations!AB18</f>
        <v>119.10000000000024</v>
      </c>
      <c r="AE18" s="37">
        <f>+SUM(AE15:AE17)</f>
        <v>91.699999999999932</v>
      </c>
      <c r="AF18" s="36">
        <f t="shared" ref="AF18:AH18" si="2">+SUM(AF15:AF17)</f>
        <v>0</v>
      </c>
      <c r="AG18" s="36">
        <f t="shared" si="2"/>
        <v>0</v>
      </c>
      <c r="AH18" s="44">
        <f t="shared" si="2"/>
        <v>0</v>
      </c>
    </row>
    <row r="19" spans="1:34" ht="6.75" customHeight="1" x14ac:dyDescent="0.25">
      <c r="C19" s="23"/>
      <c r="D19" s="22"/>
      <c r="E19" s="22"/>
      <c r="F19" s="43"/>
      <c r="G19" s="23"/>
      <c r="H19" s="22"/>
      <c r="I19" s="22"/>
      <c r="J19" s="22"/>
      <c r="K19" s="23"/>
      <c r="L19" s="22"/>
      <c r="M19" s="22"/>
      <c r="N19" s="22"/>
      <c r="O19" s="23"/>
      <c r="P19" s="22"/>
      <c r="Q19" s="22"/>
      <c r="R19" s="22"/>
      <c r="S19" s="23"/>
      <c r="T19" s="22"/>
      <c r="U19" s="22"/>
      <c r="V19" s="43"/>
      <c r="W19" s="23"/>
      <c r="X19" s="22"/>
      <c r="Y19" s="22"/>
      <c r="Z19" s="43"/>
      <c r="AA19" s="23"/>
      <c r="AB19" s="22"/>
      <c r="AC19" s="22"/>
      <c r="AD19" s="43"/>
      <c r="AE19" s="23"/>
      <c r="AF19" s="22"/>
      <c r="AG19" s="22"/>
      <c r="AH19" s="43"/>
    </row>
    <row r="20" spans="1:34" x14ac:dyDescent="0.25">
      <c r="A20" t="s">
        <v>25</v>
      </c>
      <c r="C20" s="23">
        <v>-0.2</v>
      </c>
      <c r="D20" s="22">
        <v>0</v>
      </c>
      <c r="E20" s="22">
        <v>1.1000000000000001</v>
      </c>
      <c r="F20" s="22">
        <v>0</v>
      </c>
      <c r="G20" s="23">
        <v>9.1999999999999993</v>
      </c>
      <c r="H20" s="22">
        <v>-2.7</v>
      </c>
      <c r="I20" s="22">
        <v>2.2999999999999998</v>
      </c>
      <c r="J20" s="22">
        <v>0</v>
      </c>
      <c r="K20" s="23">
        <v>-12.3</v>
      </c>
      <c r="L20" s="22">
        <v>3.4</v>
      </c>
      <c r="M20" s="22">
        <v>4.0999999999999996</v>
      </c>
      <c r="N20" s="22">
        <v>1.2000000000000002</v>
      </c>
      <c r="O20" s="23">
        <v>0</v>
      </c>
      <c r="P20" s="22">
        <v>0</v>
      </c>
      <c r="Q20" s="22">
        <v>0</v>
      </c>
      <c r="R20" s="22">
        <v>-18.2</v>
      </c>
      <c r="S20" s="23">
        <f>'Tanker Operator'!G20+'Asset Management'!G20+'Dry Operator'!Q20+Eliminations!Q20</f>
        <v>-9.1999999999999993</v>
      </c>
      <c r="T20" s="22">
        <f>'Tanker Operator'!H20+'Asset Management'!H20+'Dry Operator'!R20+Eliminations!R20</f>
        <v>0</v>
      </c>
      <c r="U20" s="22">
        <f>'Tanker Operator'!I20+'Asset Management'!I20+'Dry Operator'!S20+Eliminations!S20</f>
        <v>13.4</v>
      </c>
      <c r="V20" s="43">
        <f>'Tanker Operator'!J20+'Asset Management'!J20+'Dry Operator'!T20+Eliminations!T20</f>
        <v>3.5</v>
      </c>
      <c r="W20" s="23">
        <f>+'Assets &amp; Logistics'!C20+'Freight services &amp; Trading'!C20+Eliminations!U20</f>
        <v>28.4</v>
      </c>
      <c r="X20" s="22">
        <f>+'Assets &amp; Logistics'!D20+'Freight services &amp; Trading'!D20+Eliminations!V20</f>
        <v>-0.20000000000000284</v>
      </c>
      <c r="Y20" s="22">
        <f>+'Assets &amp; Logistics'!E20+'Freight services &amp; Trading'!E20+Eliminations!W20</f>
        <v>19.500000000000004</v>
      </c>
      <c r="Z20" s="43">
        <f>+'Assets &amp; Logistics'!F20+'Freight services &amp; Trading'!F20+Eliminations!X20</f>
        <v>31.699999999999992</v>
      </c>
      <c r="AA20" s="23">
        <f>+'Assets &amp; Logistics'!G20+'Freight services &amp; Trading'!G20+Eliminations!Y20</f>
        <v>41.7</v>
      </c>
      <c r="AB20" s="22">
        <f>+'Assets &amp; Logistics'!H20+'Freight services &amp; Trading'!H20+Eliminations!Z20</f>
        <v>27</v>
      </c>
      <c r="AC20" s="22">
        <f>+'Assets &amp; Logistics'!I20+'Freight services &amp; Trading'!I20+Eliminations!AA20</f>
        <v>7.2999999999999972</v>
      </c>
      <c r="AD20" s="43">
        <f>+'Assets &amp; Logistics'!J20+'Freight services &amp; Trading'!J20+Eliminations!AB20</f>
        <v>3</v>
      </c>
      <c r="AE20" s="23">
        <f>+'Assets &amp; Logistics'!K20+'Freight services &amp; Trading'!K20+Eliminations!AC20</f>
        <v>54.8</v>
      </c>
      <c r="AF20" s="22">
        <f>+'Assets &amp; Logistics'!L20+'Freight services &amp; Trading'!L20+Eliminations!AD20</f>
        <v>0</v>
      </c>
      <c r="AG20" s="22">
        <f>+'Assets &amp; Logistics'!M20+'Freight services &amp; Trading'!M20+Eliminations!AE20</f>
        <v>0</v>
      </c>
      <c r="AH20" s="43">
        <f>+'Assets &amp; Logistics'!N20+'Freight services &amp; Trading'!N20+Eliminations!AF20</f>
        <v>0</v>
      </c>
    </row>
    <row r="21" spans="1:34" x14ac:dyDescent="0.25">
      <c r="A21" t="s">
        <v>26</v>
      </c>
      <c r="C21" s="23">
        <v>-10.6</v>
      </c>
      <c r="D21" s="22">
        <v>-10.199999999999999</v>
      </c>
      <c r="E21" s="22">
        <v>-10.6</v>
      </c>
      <c r="F21" s="22">
        <v>-10.799999999999999</v>
      </c>
      <c r="G21" s="23">
        <v>-10.5</v>
      </c>
      <c r="H21" s="22">
        <v>-10.9</v>
      </c>
      <c r="I21" s="22">
        <v>-11.6</v>
      </c>
      <c r="J21" s="22">
        <v>-11.3</v>
      </c>
      <c r="K21" s="23">
        <v>-34.799999999999997</v>
      </c>
      <c r="L21" s="22">
        <v>-37.700000000000003</v>
      </c>
      <c r="M21" s="22">
        <v>-37</v>
      </c>
      <c r="N21" s="22">
        <v>-47.400000000000006</v>
      </c>
      <c r="O21" s="23">
        <v>-47.8</v>
      </c>
      <c r="P21" s="22">
        <v>-50</v>
      </c>
      <c r="Q21" s="22">
        <v>-52.3</v>
      </c>
      <c r="R21" s="22">
        <v>-51.8</v>
      </c>
      <c r="S21" s="23">
        <f>'Tanker Operator'!G21+'Asset Management'!G21+'Dry Operator'!Q21+Eliminations!Q21</f>
        <v>-57</v>
      </c>
      <c r="T21" s="22">
        <f>'Tanker Operator'!H21+'Asset Management'!H21+'Dry Operator'!R21+Eliminations!R21</f>
        <v>-65</v>
      </c>
      <c r="U21" s="22">
        <f>'Tanker Operator'!I21+'Asset Management'!I21+'Dry Operator'!S21+Eliminations!S21</f>
        <v>-81</v>
      </c>
      <c r="V21" s="43">
        <f>'Tanker Operator'!J21+'Asset Management'!J21+'Dry Operator'!T21+Eliminations!T21</f>
        <v>-92.5</v>
      </c>
      <c r="W21" s="23">
        <f>+'Assets &amp; Logistics'!C21+'Freight services &amp; Trading'!C21+Eliminations!U21</f>
        <v>-107.8</v>
      </c>
      <c r="X21" s="22">
        <f>+'Assets &amp; Logistics'!D21+'Freight services &amp; Trading'!D21+Eliminations!V21</f>
        <v>-120</v>
      </c>
      <c r="Y21" s="22">
        <f>+'Assets &amp; Logistics'!E21+'Freight services &amp; Trading'!E21+Eliminations!W21</f>
        <v>-114.1</v>
      </c>
      <c r="Z21" s="43">
        <f>+'Assets &amp; Logistics'!F21+'Freight services &amp; Trading'!F21+Eliminations!X21</f>
        <v>-107.80000000000001</v>
      </c>
      <c r="AA21" s="23">
        <f>+'Assets &amp; Logistics'!G21+'Freight services &amp; Trading'!G21+Eliminations!Y21</f>
        <v>-93.8</v>
      </c>
      <c r="AB21" s="22">
        <f>+'Assets &amp; Logistics'!H21+'Freight services &amp; Trading'!H21+Eliminations!Z21</f>
        <v>-87.2</v>
      </c>
      <c r="AC21" s="22">
        <f>+'Assets &amp; Logistics'!I21+'Freight services &amp; Trading'!I21+Eliminations!AA21</f>
        <v>-77.599999999999994</v>
      </c>
      <c r="AD21" s="43">
        <f>+'Assets &amp; Logistics'!J21+'Freight services &amp; Trading'!J21+Eliminations!AB21</f>
        <v>-76.600000000000023</v>
      </c>
      <c r="AE21" s="23">
        <f>+'Assets &amp; Logistics'!K21+'Freight services &amp; Trading'!K21+Eliminations!AC21</f>
        <v>-74.099999999999994</v>
      </c>
      <c r="AF21" s="22">
        <f>+'Assets &amp; Logistics'!L21+'Freight services &amp; Trading'!L21+Eliminations!AD21</f>
        <v>0</v>
      </c>
      <c r="AG21" s="22">
        <f>+'Assets &amp; Logistics'!M21+'Freight services &amp; Trading'!M21+Eliminations!AE21</f>
        <v>0</v>
      </c>
      <c r="AH21" s="43">
        <f>+'Assets &amp; Logistics'!N21+'Freight services &amp; Trading'!N21+Eliminations!AF21</f>
        <v>0</v>
      </c>
    </row>
    <row r="22" spans="1:34" x14ac:dyDescent="0.25">
      <c r="A22" t="s">
        <v>10</v>
      </c>
      <c r="C22" s="25">
        <v>0.60000000000000009</v>
      </c>
      <c r="D22" s="22">
        <v>0</v>
      </c>
      <c r="E22" s="22">
        <v>-4.5999999999999996</v>
      </c>
      <c r="F22" s="22">
        <v>0.4</v>
      </c>
      <c r="G22" s="23">
        <v>2.6</v>
      </c>
      <c r="H22" s="24">
        <v>0.1</v>
      </c>
      <c r="I22" s="24">
        <v>0.2</v>
      </c>
      <c r="J22" s="24">
        <v>-0.50000000000000022</v>
      </c>
      <c r="K22" s="25">
        <v>0.6</v>
      </c>
      <c r="L22" s="22">
        <v>0.1</v>
      </c>
      <c r="M22" s="22">
        <v>-0.9</v>
      </c>
      <c r="N22" s="22">
        <v>0</v>
      </c>
      <c r="O22" s="23">
        <v>-4.4000000000000004</v>
      </c>
      <c r="P22" s="22">
        <v>0.7</v>
      </c>
      <c r="Q22" s="22">
        <v>0.4</v>
      </c>
      <c r="R22" s="22">
        <v>0.3</v>
      </c>
      <c r="S22" s="23">
        <f>'Tanker Operator'!G22+'Asset Management'!G22+'Dry Operator'!Q22+Eliminations!Q22</f>
        <v>0.3</v>
      </c>
      <c r="T22" s="22">
        <f>'Tanker Operator'!H22+'Asset Management'!H22+'Dry Operator'!R22+Eliminations!R22</f>
        <v>-0.30000000000000004</v>
      </c>
      <c r="U22" s="22">
        <f>'Tanker Operator'!I22+'Asset Management'!I22+'Dry Operator'!S22+Eliminations!S22</f>
        <v>-2.1</v>
      </c>
      <c r="V22" s="43">
        <f>'Tanker Operator'!J22+'Asset Management'!J22+'Dry Operator'!T22+Eliminations!T22</f>
        <v>3.2</v>
      </c>
      <c r="W22" s="23">
        <f>+'Assets &amp; Logistics'!C22+'Freight services &amp; Trading'!C22+Eliminations!U22</f>
        <v>-0.3</v>
      </c>
      <c r="X22" s="22">
        <f>+'Assets &amp; Logistics'!D22+'Freight services &amp; Trading'!D22+Eliminations!V22</f>
        <v>1.3</v>
      </c>
      <c r="Y22" s="22">
        <f>+'Assets &amp; Logistics'!E22+'Freight services &amp; Trading'!E22+Eliminations!W22</f>
        <v>1</v>
      </c>
      <c r="Z22" s="43">
        <f>+'Assets &amp; Logistics'!F22+'Freight services &amp; Trading'!F22+Eliminations!X22</f>
        <v>0.79999999999999982</v>
      </c>
      <c r="AA22" s="23">
        <f>+'Assets &amp; Logistics'!G22+'Freight services &amp; Trading'!G22+Eliminations!Y22</f>
        <v>-0.3</v>
      </c>
      <c r="AB22" s="22">
        <f>+'Assets &amp; Logistics'!H22+'Freight services &amp; Trading'!H22+Eliminations!Z22</f>
        <v>-0.1</v>
      </c>
      <c r="AC22" s="22">
        <f>+'Assets &amp; Logistics'!I22+'Freight services &amp; Trading'!I22+Eliminations!AA22</f>
        <v>-0.29999999999999993</v>
      </c>
      <c r="AD22" s="43">
        <f>+'Assets &amp; Logistics'!J22+'Freight services &amp; Trading'!J22+Eliminations!AB22</f>
        <v>-0.10000000000000009</v>
      </c>
      <c r="AE22" s="23">
        <f>+'Assets &amp; Logistics'!K22+'Freight services &amp; Trading'!K22+Eliminations!AC22</f>
        <v>0</v>
      </c>
      <c r="AF22" s="22">
        <f>+'Assets &amp; Logistics'!L22+'Freight services &amp; Trading'!L22+Eliminations!AD22</f>
        <v>0</v>
      </c>
      <c r="AG22" s="22">
        <f>+'Assets &amp; Logistics'!M22+'Freight services &amp; Trading'!M22+Eliminations!AE22</f>
        <v>0</v>
      </c>
      <c r="AH22" s="43">
        <f>+'Assets &amp; Logistics'!N22+'Freight services &amp; Trading'!N22+Eliminations!AF22</f>
        <v>0</v>
      </c>
    </row>
    <row r="23" spans="1:34" s="1" customFormat="1" x14ac:dyDescent="0.25">
      <c r="A23" s="14" t="s">
        <v>11</v>
      </c>
      <c r="B23" s="14"/>
      <c r="C23" s="37">
        <v>0.10000000000003562</v>
      </c>
      <c r="D23" s="36">
        <v>-2.7999999999999829</v>
      </c>
      <c r="E23" s="36">
        <v>-2.099999999999989</v>
      </c>
      <c r="F23" s="44">
        <v>28.299999999999947</v>
      </c>
      <c r="G23" s="37">
        <v>18.40000000000008</v>
      </c>
      <c r="H23" s="21">
        <v>7.499999999999968</v>
      </c>
      <c r="I23" s="21">
        <v>-6.5000000000000018</v>
      </c>
      <c r="J23" s="21">
        <v>19.90000000000002</v>
      </c>
      <c r="K23" s="37">
        <v>5.8999999999999861</v>
      </c>
      <c r="L23" s="36">
        <v>1.1000000000000139</v>
      </c>
      <c r="M23" s="36">
        <v>11.599999999999959</v>
      </c>
      <c r="N23" s="36">
        <v>38.199999999999946</v>
      </c>
      <c r="O23" s="37">
        <v>37.000000000000057</v>
      </c>
      <c r="P23" s="36">
        <v>36.5</v>
      </c>
      <c r="Q23" s="36">
        <v>35.200000000000031</v>
      </c>
      <c r="R23" s="36">
        <v>10.700000000000038</v>
      </c>
      <c r="S23" s="37">
        <f>'Tanker Operator'!G23+'Asset Management'!G23+'Dry Operator'!Q23+Eliminations!Q23</f>
        <v>-7.6000000000000725</v>
      </c>
      <c r="T23" s="36">
        <f>'Tanker Operator'!H23+'Asset Management'!H23+'Dry Operator'!R23+Eliminations!R23</f>
        <v>40.09999999999998</v>
      </c>
      <c r="U23" s="36">
        <f>'Tanker Operator'!I23+'Asset Management'!I23+'Dry Operator'!S23+Eliminations!S23</f>
        <v>78.3</v>
      </c>
      <c r="V23" s="44">
        <f>'Tanker Operator'!J23+'Asset Management'!J23+'Dry Operator'!T23+Eliminations!T23</f>
        <v>134.70000000000002</v>
      </c>
      <c r="W23" s="37">
        <f>+'Assets &amp; Logistics'!C23+'Freight services &amp; Trading'!C23+Eliminations!U23</f>
        <v>131.49999999999986</v>
      </c>
      <c r="X23" s="36">
        <f>+'Assets &amp; Logistics'!D23+'Freight services &amp; Trading'!D23+Eliminations!V23</f>
        <v>194.99999999999997</v>
      </c>
      <c r="Y23" s="36">
        <f>+'Assets &amp; Logistics'!E23+'Freight services &amp; Trading'!E23+Eliminations!W23</f>
        <v>254.2000000000003</v>
      </c>
      <c r="Z23" s="44">
        <f>+'Assets &amp; Logistics'!F23+'Freight services &amp; Trading'!F23+Eliminations!X23</f>
        <v>210.90000000000038</v>
      </c>
      <c r="AA23" s="37">
        <f>+'Assets &amp; Logistics'!G23+'Freight services &amp; Trading'!G23+Eliminations!Y23</f>
        <v>155.79999999999995</v>
      </c>
      <c r="AB23" s="36">
        <f>+'Assets &amp; Logistics'!H23+'Freight services &amp; Trading'!H23+Eliminations!Z23</f>
        <v>114.19999999999995</v>
      </c>
      <c r="AC23" s="36">
        <f>+'Assets &amp; Logistics'!I23+'Freight services &amp; Trading'!I23+Eliminations!AA23</f>
        <v>106.19999999999956</v>
      </c>
      <c r="AD23" s="44">
        <f>+'Assets &amp; Logistics'!J23+'Freight services &amp; Trading'!J23+Eliminations!AB23</f>
        <v>45.400000000000212</v>
      </c>
      <c r="AE23" s="37">
        <f>+SUM(AE18:AE22)</f>
        <v>72.399999999999949</v>
      </c>
      <c r="AF23" s="36">
        <f t="shared" ref="AF23:AH23" si="3">+SUM(AF18:AF22)</f>
        <v>0</v>
      </c>
      <c r="AG23" s="36">
        <f t="shared" si="3"/>
        <v>0</v>
      </c>
      <c r="AH23" s="44">
        <f t="shared" si="3"/>
        <v>0</v>
      </c>
    </row>
    <row r="24" spans="1:34" ht="6.75" customHeight="1" x14ac:dyDescent="0.25">
      <c r="C24" s="23"/>
      <c r="D24" s="22"/>
      <c r="E24" s="22"/>
      <c r="F24" s="43"/>
      <c r="G24" s="23"/>
      <c r="H24" s="22"/>
      <c r="I24" s="22"/>
      <c r="J24" s="22"/>
      <c r="K24" s="23"/>
      <c r="L24" s="22"/>
      <c r="M24" s="22"/>
      <c r="N24" s="22"/>
      <c r="O24" s="23"/>
      <c r="P24" s="22"/>
      <c r="Q24" s="22"/>
      <c r="R24" s="22"/>
      <c r="S24" s="23"/>
      <c r="T24" s="22"/>
      <c r="U24" s="22"/>
      <c r="V24" s="43"/>
      <c r="W24" s="23"/>
      <c r="X24" s="22"/>
      <c r="Y24" s="22"/>
      <c r="Z24" s="43"/>
      <c r="AA24" s="23"/>
      <c r="AB24" s="22"/>
      <c r="AC24" s="22"/>
      <c r="AD24" s="43"/>
      <c r="AE24" s="23"/>
      <c r="AF24" s="22"/>
      <c r="AG24" s="22"/>
      <c r="AH24" s="43"/>
    </row>
    <row r="25" spans="1:34" ht="15" customHeight="1" x14ac:dyDescent="0.25">
      <c r="A25" t="s">
        <v>24</v>
      </c>
      <c r="C25" s="23">
        <v>0</v>
      </c>
      <c r="D25" s="22">
        <v>0</v>
      </c>
      <c r="E25" s="22">
        <v>0</v>
      </c>
      <c r="F25" s="22">
        <v>0</v>
      </c>
      <c r="G25" s="23">
        <v>0</v>
      </c>
      <c r="H25" s="22">
        <v>0</v>
      </c>
      <c r="I25" s="22">
        <v>0</v>
      </c>
      <c r="J25" s="22">
        <v>0</v>
      </c>
      <c r="K25" s="23">
        <v>0</v>
      </c>
      <c r="L25" s="22">
        <v>0</v>
      </c>
      <c r="M25" s="22">
        <v>0</v>
      </c>
      <c r="N25" s="22">
        <v>0</v>
      </c>
      <c r="O25" s="23">
        <v>0</v>
      </c>
      <c r="P25" s="22">
        <v>0</v>
      </c>
      <c r="Q25" s="22">
        <v>0</v>
      </c>
      <c r="R25" s="22">
        <v>0</v>
      </c>
      <c r="S25" s="23">
        <f>'Tanker Operator'!G25+'Asset Management'!G25+'Dry Operator'!Q25+Eliminations!Q25</f>
        <v>0</v>
      </c>
      <c r="T25" s="22">
        <f>'Tanker Operator'!H25+'Asset Management'!H25+'Dry Operator'!R25+Eliminations!R25</f>
        <v>0</v>
      </c>
      <c r="U25" s="22">
        <f>'Tanker Operator'!I25+'Asset Management'!I25+'Dry Operator'!S25+Eliminations!S25</f>
        <v>0</v>
      </c>
      <c r="V25" s="43">
        <f>'Tanker Operator'!J25+'Asset Management'!J25+'Dry Operator'!T25+Eliminations!T25</f>
        <v>0</v>
      </c>
      <c r="W25" s="23">
        <f>+'Assets &amp; Logistics'!C25+'Freight services &amp; Trading'!C25+Eliminations!U25</f>
        <v>0</v>
      </c>
      <c r="X25" s="22">
        <f>+'Assets &amp; Logistics'!D25+'Freight services &amp; Trading'!D25+Eliminations!V25</f>
        <v>0</v>
      </c>
      <c r="Y25" s="22">
        <f>+'Assets &amp; Logistics'!E25+'Freight services &amp; Trading'!E25+Eliminations!W25</f>
        <v>0</v>
      </c>
      <c r="Z25" s="43">
        <f>+'Assets &amp; Logistics'!F25+'Freight services &amp; Trading'!F25+Eliminations!X25</f>
        <v>0</v>
      </c>
      <c r="AA25" s="23">
        <f>+'Assets &amp; Logistics'!G25+'Freight services &amp; Trading'!G25+Eliminations!Y25</f>
        <v>0</v>
      </c>
      <c r="AB25" s="22">
        <f>+'Assets &amp; Logistics'!H25+'Freight services &amp; Trading'!H25+Eliminations!Z25</f>
        <v>0</v>
      </c>
      <c r="AC25" s="22">
        <f>+'Assets &amp; Logistics'!I25+'Freight services &amp; Trading'!I25+Eliminations!AA25</f>
        <v>0</v>
      </c>
      <c r="AD25" s="43">
        <f>+'Assets &amp; Logistics'!J25+'Freight services &amp; Trading'!J25+Eliminations!AB25</f>
        <v>0</v>
      </c>
      <c r="AE25" s="23">
        <f>+'Assets &amp; Logistics'!K25+'Freight services &amp; Trading'!K25+Eliminations!AC25</f>
        <v>0</v>
      </c>
      <c r="AF25" s="22">
        <f>+'Assets &amp; Logistics'!L25+'Freight services &amp; Trading'!L25+Eliminations!AD25</f>
        <v>0</v>
      </c>
      <c r="AG25" s="22">
        <f>+'Assets &amp; Logistics'!M25+'Freight services &amp; Trading'!M25+Eliminations!AE25</f>
        <v>0</v>
      </c>
      <c r="AH25" s="43">
        <f>+'Assets &amp; Logistics'!N25+'Freight services &amp; Trading'!N25+Eliminations!AF25</f>
        <v>0</v>
      </c>
    </row>
    <row r="26" spans="1:34" x14ac:dyDescent="0.25">
      <c r="A26" t="s">
        <v>12</v>
      </c>
      <c r="C26" s="23">
        <v>5</v>
      </c>
      <c r="D26" s="22">
        <v>5.6</v>
      </c>
      <c r="E26" s="22">
        <v>1.3</v>
      </c>
      <c r="F26" s="22">
        <v>2.1000000000000005</v>
      </c>
      <c r="G26" s="23">
        <v>4.0999999999999996</v>
      </c>
      <c r="H26" s="22">
        <v>1.2</v>
      </c>
      <c r="I26" s="22">
        <v>2.9</v>
      </c>
      <c r="J26" s="22">
        <v>0.80000000000000027</v>
      </c>
      <c r="K26" s="23">
        <v>1.7</v>
      </c>
      <c r="L26" s="22">
        <v>1.6</v>
      </c>
      <c r="M26" s="22">
        <v>0.1</v>
      </c>
      <c r="N26" s="22">
        <v>1.7000000000000002</v>
      </c>
      <c r="O26" s="23">
        <v>0.89999999999999991</v>
      </c>
      <c r="P26" s="22">
        <v>1.6</v>
      </c>
      <c r="Q26" s="22">
        <v>0.60000000000000009</v>
      </c>
      <c r="R26" s="22">
        <v>0.39999999999999997</v>
      </c>
      <c r="S26" s="23">
        <f>'Tanker Operator'!G26+'Asset Management'!G26+'Dry Operator'!Q26+Eliminations!Q26</f>
        <v>0.30000000000000004</v>
      </c>
      <c r="T26" s="22">
        <f>'Tanker Operator'!H26+'Asset Management'!H26+'Dry Operator'!R26+Eliminations!R26</f>
        <v>1.6</v>
      </c>
      <c r="U26" s="22">
        <f>'Tanker Operator'!I26+'Asset Management'!I26+'Dry Operator'!S26+Eliminations!S26</f>
        <v>-1.2000000000000002</v>
      </c>
      <c r="V26" s="43">
        <f>'Tanker Operator'!J26+'Asset Management'!J26+'Dry Operator'!T26+Eliminations!T26</f>
        <v>-0.4</v>
      </c>
      <c r="W26" s="23">
        <f>+'Assets &amp; Logistics'!C26+'Freight services &amp; Trading'!C26+Eliminations!U26</f>
        <v>0.30000000000000004</v>
      </c>
      <c r="X26" s="22">
        <f>+'Assets &amp; Logistics'!D26+'Freight services &amp; Trading'!D26+Eliminations!V26</f>
        <v>1</v>
      </c>
      <c r="Y26" s="22">
        <f>+'Assets &amp; Logistics'!E26+'Freight services &amp; Trading'!E26+Eliminations!W26</f>
        <v>3.5999999999999996</v>
      </c>
      <c r="Z26" s="43">
        <f>+'Assets &amp; Logistics'!F26+'Freight services &amp; Trading'!F26+Eliminations!X26</f>
        <v>7.4</v>
      </c>
      <c r="AA26" s="23">
        <f>+'Assets &amp; Logistics'!G26+'Freight services &amp; Trading'!G26+Eliminations!Y26</f>
        <v>12.299999999999999</v>
      </c>
      <c r="AB26" s="22">
        <f>+'Assets &amp; Logistics'!H26+'Freight services &amp; Trading'!H26+Eliminations!Z26</f>
        <v>9.4</v>
      </c>
      <c r="AC26" s="22">
        <f>+'Assets &amp; Logistics'!I26+'Freight services &amp; Trading'!I26+Eliminations!AA26</f>
        <v>6.5000000000000009</v>
      </c>
      <c r="AD26" s="43">
        <f>+'Assets &amp; Logistics'!J26+'Freight services &amp; Trading'!J26+Eliminations!AB26</f>
        <v>13.8</v>
      </c>
      <c r="AE26" s="23">
        <f>+'Assets &amp; Logistics'!K26+'Freight services &amp; Trading'!K26+Eliminations!AC26</f>
        <v>5.6</v>
      </c>
      <c r="AF26" s="22">
        <f>+'Assets &amp; Logistics'!L26+'Freight services &amp; Trading'!L26+Eliminations!AD26</f>
        <v>0</v>
      </c>
      <c r="AG26" s="22">
        <f>+'Assets &amp; Logistics'!M26+'Freight services &amp; Trading'!M26+Eliminations!AE26</f>
        <v>0</v>
      </c>
      <c r="AH26" s="43">
        <f>+'Assets &amp; Logistics'!N26+'Freight services &amp; Trading'!N26+Eliminations!AF26</f>
        <v>0</v>
      </c>
    </row>
    <row r="27" spans="1:34" x14ac:dyDescent="0.25">
      <c r="A27" t="s">
        <v>13</v>
      </c>
      <c r="C27" s="25">
        <v>-3.4</v>
      </c>
      <c r="D27" s="22">
        <v>-5.2</v>
      </c>
      <c r="E27" s="22">
        <v>-3.2</v>
      </c>
      <c r="F27" s="22">
        <v>-3.3</v>
      </c>
      <c r="G27" s="23">
        <v>-3.2</v>
      </c>
      <c r="H27" s="24">
        <v>-6.6</v>
      </c>
      <c r="I27" s="24">
        <v>-5.3000000000000007</v>
      </c>
      <c r="J27" s="24">
        <v>-0.79999999999999982</v>
      </c>
      <c r="K27" s="25">
        <v>-10.7</v>
      </c>
      <c r="L27" s="22">
        <v>-9.3999999999999986</v>
      </c>
      <c r="M27" s="22">
        <v>-9.3000000000000007</v>
      </c>
      <c r="N27" s="22">
        <v>-8.4</v>
      </c>
      <c r="O27" s="23">
        <v>-8.1000000000000014</v>
      </c>
      <c r="P27" s="22">
        <v>-7.7</v>
      </c>
      <c r="Q27" s="22">
        <v>-7.3999999999999995</v>
      </c>
      <c r="R27" s="22">
        <v>-7</v>
      </c>
      <c r="S27" s="23">
        <f>'Tanker Operator'!G27+'Asset Management'!G27+'Dry Operator'!Q27+Eliminations!Q27</f>
        <v>-6.9</v>
      </c>
      <c r="T27" s="22">
        <f>'Tanker Operator'!H27+'Asset Management'!H27+'Dry Operator'!R27+Eliminations!R27</f>
        <v>-8</v>
      </c>
      <c r="U27" s="22">
        <f>'Tanker Operator'!I27+'Asset Management'!I27+'Dry Operator'!S27+Eliminations!S27</f>
        <v>-9.9</v>
      </c>
      <c r="V27" s="43">
        <f>'Tanker Operator'!J27+'Asset Management'!J27+'Dry Operator'!T27+Eliminations!T27</f>
        <v>-10.3</v>
      </c>
      <c r="W27" s="23">
        <f>+'Assets &amp; Logistics'!C27+'Freight services &amp; Trading'!C27+Eliminations!U27</f>
        <v>-12.899999999999999</v>
      </c>
      <c r="X27" s="22">
        <f>+'Assets &amp; Logistics'!D27+'Freight services &amp; Trading'!D27+Eliminations!V27</f>
        <v>-15.599999999999998</v>
      </c>
      <c r="Y27" s="22">
        <f>+'Assets &amp; Logistics'!E27+'Freight services &amp; Trading'!E27+Eliminations!W27</f>
        <v>-13</v>
      </c>
      <c r="Z27" s="43">
        <f>+'Assets &amp; Logistics'!F27+'Freight services &amp; Trading'!F27+Eliminations!X27</f>
        <v>-10.5</v>
      </c>
      <c r="AA27" s="23">
        <f>+'Assets &amp; Logistics'!G27+'Freight services &amp; Trading'!G27+Eliminations!Y27</f>
        <v>-15.399999999999999</v>
      </c>
      <c r="AB27" s="22">
        <f>+'Assets &amp; Logistics'!H27+'Freight services &amp; Trading'!H27+Eliminations!Z27</f>
        <v>-13.5</v>
      </c>
      <c r="AC27" s="22">
        <f>+'Assets &amp; Logistics'!I27+'Freight services &amp; Trading'!I27+Eliminations!AA27</f>
        <v>-11.9</v>
      </c>
      <c r="AD27" s="43">
        <f>+'Assets &amp; Logistics'!J27+'Freight services &amp; Trading'!J27+Eliminations!AB27</f>
        <v>-12.600000000000001</v>
      </c>
      <c r="AE27" s="23">
        <f>+'Assets &amp; Logistics'!K27+'Freight services &amp; Trading'!K27+Eliminations!AC27</f>
        <v>-12.700000000000001</v>
      </c>
      <c r="AF27" s="22">
        <f>+'Assets &amp; Logistics'!L27+'Freight services &amp; Trading'!L27+Eliminations!AD27</f>
        <v>0</v>
      </c>
      <c r="AG27" s="22">
        <f>+'Assets &amp; Logistics'!M27+'Freight services &amp; Trading'!M27+Eliminations!AE27</f>
        <v>0</v>
      </c>
      <c r="AH27" s="43">
        <f>+'Assets &amp; Logistics'!N27+'Freight services &amp; Trading'!N27+Eliminations!AF27</f>
        <v>0</v>
      </c>
    </row>
    <row r="28" spans="1:34" s="1" customFormat="1" x14ac:dyDescent="0.25">
      <c r="A28" s="13" t="s">
        <v>14</v>
      </c>
      <c r="B28" s="13"/>
      <c r="C28" s="63">
        <v>1.7000000000000353</v>
      </c>
      <c r="D28" s="52">
        <v>-2.3999999999999835</v>
      </c>
      <c r="E28" s="52">
        <v>-3.9999999999999893</v>
      </c>
      <c r="F28" s="65">
        <v>27.099999999999948</v>
      </c>
      <c r="G28" s="63">
        <v>19.300000000000079</v>
      </c>
      <c r="H28" s="21">
        <v>2.0999999999999677</v>
      </c>
      <c r="I28" s="21">
        <v>-8.9000000000000039</v>
      </c>
      <c r="J28" s="21">
        <v>19.90000000000002</v>
      </c>
      <c r="K28" s="63">
        <v>-3.1000000000000121</v>
      </c>
      <c r="L28" s="52">
        <v>-6.6999999999999869</v>
      </c>
      <c r="M28" s="52">
        <v>2.3999999999999595</v>
      </c>
      <c r="N28" s="52">
        <v>31.499999999999947</v>
      </c>
      <c r="O28" s="63">
        <v>29.800000000000054</v>
      </c>
      <c r="P28" s="52">
        <v>30.400000000000009</v>
      </c>
      <c r="Q28" s="52">
        <v>28.400000000000027</v>
      </c>
      <c r="R28" s="52">
        <v>4.1000000000000369</v>
      </c>
      <c r="S28" s="63">
        <f>'Tanker Operator'!G28+'Asset Management'!G28+'Dry Operator'!Q28+Eliminations!Q28</f>
        <v>-14.200000000000072</v>
      </c>
      <c r="T28" s="52">
        <f>'Tanker Operator'!H28+'Asset Management'!H28+'Dry Operator'!R28+Eliminations!R28</f>
        <v>33.699999999999982</v>
      </c>
      <c r="U28" s="52">
        <f>'Tanker Operator'!I28+'Asset Management'!I28+'Dry Operator'!S28+Eliminations!S28</f>
        <v>67.2</v>
      </c>
      <c r="V28" s="65">
        <f>'Tanker Operator'!J28+'Asset Management'!J28+'Dry Operator'!T28+Eliminations!T28</f>
        <v>124.00000000000001</v>
      </c>
      <c r="W28" s="63">
        <f>+'Assets &amp; Logistics'!C28+'Freight services &amp; Trading'!C28+Eliminations!U28</f>
        <v>118.89999999999986</v>
      </c>
      <c r="X28" s="52">
        <f>+'Assets &amp; Logistics'!D28+'Freight services &amp; Trading'!D28+Eliminations!V28</f>
        <v>180.39999999999995</v>
      </c>
      <c r="Y28" s="52">
        <f>+'Assets &amp; Logistics'!E28+'Freight services &amp; Trading'!E28+Eliminations!W28</f>
        <v>244.80000000000032</v>
      </c>
      <c r="Z28" s="65">
        <f>+'Assets &amp; Logistics'!F28+'Freight services &amp; Trading'!F28+Eliminations!X28</f>
        <v>207.80000000000035</v>
      </c>
      <c r="AA28" s="63">
        <f>+'Assets &amp; Logistics'!G28+'Freight services &amp; Trading'!G28+Eliminations!Y28</f>
        <v>152.69999999999996</v>
      </c>
      <c r="AB28" s="52">
        <f>+'Assets &amp; Logistics'!H28+'Freight services &amp; Trading'!H28+Eliminations!Z28</f>
        <v>110.09999999999994</v>
      </c>
      <c r="AC28" s="52">
        <f>+'Assets &amp; Logistics'!I28+'Freight services &amp; Trading'!I28+Eliminations!AA28</f>
        <v>100.79999999999956</v>
      </c>
      <c r="AD28" s="65">
        <f>+'Assets &amp; Logistics'!J28+'Freight services &amp; Trading'!J28+Eliminations!AB28</f>
        <v>46.600000000000215</v>
      </c>
      <c r="AE28" s="63">
        <f>+SUM(AE23:AE27)</f>
        <v>65.29999999999994</v>
      </c>
      <c r="AF28" s="52">
        <f t="shared" ref="AF28:AH28" si="4">+SUM(AF23:AF27)</f>
        <v>0</v>
      </c>
      <c r="AG28" s="52">
        <f t="shared" si="4"/>
        <v>0</v>
      </c>
      <c r="AH28" s="65">
        <f t="shared" si="4"/>
        <v>0</v>
      </c>
    </row>
    <row r="29" spans="1:34" ht="6.75" customHeight="1" x14ac:dyDescent="0.25">
      <c r="C29" s="23"/>
      <c r="D29" s="22"/>
      <c r="E29" s="22"/>
      <c r="F29" s="43"/>
      <c r="G29" s="23"/>
      <c r="H29" s="22"/>
      <c r="I29" s="22"/>
      <c r="J29" s="22"/>
      <c r="K29" s="23"/>
      <c r="L29" s="22"/>
      <c r="M29" s="22"/>
      <c r="N29" s="22"/>
      <c r="O29" s="23"/>
      <c r="P29" s="22"/>
      <c r="Q29" s="22"/>
      <c r="R29" s="22"/>
      <c r="S29" s="23"/>
      <c r="T29" s="22"/>
      <c r="U29" s="22"/>
      <c r="V29" s="43"/>
      <c r="W29" s="23"/>
      <c r="X29" s="22"/>
      <c r="Y29" s="22"/>
      <c r="Z29" s="43"/>
      <c r="AA29" s="23"/>
      <c r="AB29" s="22"/>
      <c r="AC29" s="22"/>
      <c r="AD29" s="43"/>
      <c r="AE29" s="23"/>
      <c r="AF29" s="22"/>
      <c r="AG29" s="22"/>
      <c r="AH29" s="43"/>
    </row>
    <row r="30" spans="1:34" x14ac:dyDescent="0.25">
      <c r="A30" t="s">
        <v>15</v>
      </c>
      <c r="C30" s="25">
        <v>-1</v>
      </c>
      <c r="D30" s="22">
        <v>-0.9</v>
      </c>
      <c r="E30" s="22">
        <v>4.0999999999999996</v>
      </c>
      <c r="F30" s="22">
        <v>-0.1</v>
      </c>
      <c r="G30" s="23">
        <v>-1.3</v>
      </c>
      <c r="H30" s="24">
        <v>-1.3</v>
      </c>
      <c r="I30" s="24">
        <v>-0.4</v>
      </c>
      <c r="J30" s="24">
        <v>-0.6</v>
      </c>
      <c r="K30" s="25">
        <v>-2.2000000000000002</v>
      </c>
      <c r="L30" s="22">
        <v>-1.7</v>
      </c>
      <c r="M30" s="22">
        <v>-1.9</v>
      </c>
      <c r="N30" s="22">
        <v>0.89999999999999969</v>
      </c>
      <c r="O30" s="23">
        <v>-2.1</v>
      </c>
      <c r="P30" s="22">
        <v>-1.4</v>
      </c>
      <c r="Q30" s="22">
        <v>-1.9000000000000001</v>
      </c>
      <c r="R30" s="22">
        <v>-1.3</v>
      </c>
      <c r="S30" s="23">
        <f>'Tanker Operator'!G30+'Asset Management'!G30+'Dry Operator'!Q30+Eliminations!Q30</f>
        <v>-0.7</v>
      </c>
      <c r="T30" s="22">
        <f>'Tanker Operator'!H30+'Asset Management'!H30+'Dry Operator'!R30+Eliminations!R30</f>
        <v>-1.9000000000000001</v>
      </c>
      <c r="U30" s="22">
        <f>'Tanker Operator'!I30+'Asset Management'!I30+'Dry Operator'!S30+Eliminations!S30</f>
        <v>-2.2000000000000002</v>
      </c>
      <c r="V30" s="43">
        <f>'Tanker Operator'!J30+'Asset Management'!J30+'Dry Operator'!T30+Eliminations!T30</f>
        <v>-1.4</v>
      </c>
      <c r="W30" s="23">
        <f>+'Assets &amp; Logistics'!C30+'Freight services &amp; Trading'!C30+Eliminations!U30</f>
        <v>-1.8</v>
      </c>
      <c r="X30" s="22">
        <f>+'Assets &amp; Logistics'!D30+'Freight services &amp; Trading'!D30+Eliminations!V30</f>
        <v>-1.7</v>
      </c>
      <c r="Y30" s="22">
        <f>+'Assets &amp; Logistics'!E30+'Freight services &amp; Trading'!E30+Eliminations!W30</f>
        <v>-1.6999999999999997</v>
      </c>
      <c r="Z30" s="43">
        <f>+'Assets &amp; Logistics'!F30+'Freight services &amp; Trading'!F30+Eliminations!X30</f>
        <v>-3.2</v>
      </c>
      <c r="AA30" s="23">
        <f>+'Assets &amp; Logistics'!G30+'Freight services &amp; Trading'!G30+Eliminations!Y30</f>
        <v>-2.5</v>
      </c>
      <c r="AB30" s="22">
        <f>+'Assets &amp; Logistics'!H30+'Freight services &amp; Trading'!H30+Eliminations!Z30</f>
        <v>-1.9</v>
      </c>
      <c r="AC30" s="22">
        <f>+'Assets &amp; Logistics'!I30+'Freight services &amp; Trading'!I30+Eliminations!AA30</f>
        <v>-2.2000000000000002</v>
      </c>
      <c r="AD30" s="43">
        <f>+'Assets &amp; Logistics'!J30+'Freight services &amp; Trading'!J30+Eliminations!AB30</f>
        <v>-3.4999999999999996</v>
      </c>
      <c r="AE30" s="23">
        <f>+'Assets &amp; Logistics'!K30+'Freight services &amp; Trading'!K30+Eliminations!AC30</f>
        <v>-3.3000000000000003</v>
      </c>
      <c r="AF30" s="22">
        <f>+'Assets &amp; Logistics'!L30+'Freight services &amp; Trading'!L30+Eliminations!AD30</f>
        <v>0</v>
      </c>
      <c r="AG30" s="22">
        <f>+'Assets &amp; Logistics'!M30+'Freight services &amp; Trading'!M30+Eliminations!AE30</f>
        <v>0</v>
      </c>
      <c r="AH30" s="43">
        <f>+'Assets &amp; Logistics'!N30+'Freight services &amp; Trading'!N30+Eliminations!AF30</f>
        <v>0</v>
      </c>
    </row>
    <row r="31" spans="1:34" s="1" customFormat="1" x14ac:dyDescent="0.25">
      <c r="A31" s="12" t="s">
        <v>16</v>
      </c>
      <c r="B31" s="12"/>
      <c r="C31" s="39">
        <v>0.70000000000003526</v>
      </c>
      <c r="D31" s="29">
        <v>-3.2999999999999834</v>
      </c>
      <c r="E31" s="29">
        <v>0.1000000000000103</v>
      </c>
      <c r="F31" s="45">
        <v>26.999999999999947</v>
      </c>
      <c r="G31" s="39">
        <v>18.000000000000078</v>
      </c>
      <c r="H31" s="29">
        <v>0.79999999999996763</v>
      </c>
      <c r="I31" s="30">
        <v>-9.300000000000006</v>
      </c>
      <c r="J31" s="30">
        <v>19.3</v>
      </c>
      <c r="K31" s="39">
        <v>-5.3000000000000123</v>
      </c>
      <c r="L31" s="29">
        <v>-8.3999999999999879</v>
      </c>
      <c r="M31" s="29">
        <v>0.49999999999996048</v>
      </c>
      <c r="N31" s="29">
        <v>32.399999999999942</v>
      </c>
      <c r="O31" s="39">
        <v>27.700000000000056</v>
      </c>
      <c r="P31" s="29">
        <v>29.000000000000004</v>
      </c>
      <c r="Q31" s="29">
        <v>26.500000000000025</v>
      </c>
      <c r="R31" s="29">
        <v>2.8000000000000362</v>
      </c>
      <c r="S31" s="39">
        <f>'Tanker Operator'!G31+'Asset Management'!G31+'Dry Operator'!Q31+Eliminations!Q31</f>
        <v>-14.900000000000073</v>
      </c>
      <c r="T31" s="29">
        <f>'Tanker Operator'!H31+'Asset Management'!H31+'Dry Operator'!R31+Eliminations!R31</f>
        <v>31.799999999999983</v>
      </c>
      <c r="U31" s="29">
        <f>'Tanker Operator'!I31+'Asset Management'!I31+'Dry Operator'!S31+Eliminations!S31</f>
        <v>65</v>
      </c>
      <c r="V31" s="45">
        <f>'Tanker Operator'!J31+'Asset Management'!J31+'Dry Operator'!T31+Eliminations!T31</f>
        <v>122.60000000000001</v>
      </c>
      <c r="W31" s="39">
        <f>+'Assets &amp; Logistics'!C31+'Freight services &amp; Trading'!C31+Eliminations!U31</f>
        <v>117.09999999999988</v>
      </c>
      <c r="X31" s="29">
        <f>+'Assets &amp; Logistics'!D31+'Freight services &amp; Trading'!D31+Eliminations!V31</f>
        <v>178.69999999999996</v>
      </c>
      <c r="Y31" s="29">
        <f>+'Assets &amp; Logistics'!E31+'Freight services &amp; Trading'!E31+Eliminations!W31</f>
        <v>243.10000000000031</v>
      </c>
      <c r="Z31" s="45">
        <f>+'Assets &amp; Logistics'!F31+'Freight services &amp; Trading'!F31+Eliminations!X31</f>
        <v>204.60000000000036</v>
      </c>
      <c r="AA31" s="39">
        <f>+'Assets &amp; Logistics'!G31+'Freight services &amp; Trading'!G31+Eliminations!Y31</f>
        <v>150.19999999999996</v>
      </c>
      <c r="AB31" s="29">
        <f>+'Assets &amp; Logistics'!H31+'Freight services &amp; Trading'!H31+Eliminations!Z31</f>
        <v>108.19999999999995</v>
      </c>
      <c r="AC31" s="29">
        <f>+'Assets &amp; Logistics'!I31+'Freight services &amp; Trading'!I31+Eliminations!AA31</f>
        <v>98.599999999999568</v>
      </c>
      <c r="AD31" s="45">
        <f>+'Assets &amp; Logistics'!J31+'Freight services &amp; Trading'!J31+Eliminations!AB31</f>
        <v>43.100000000000215</v>
      </c>
      <c r="AE31" s="39">
        <f>+SUM(AE28:AE30)</f>
        <v>61.999999999999943</v>
      </c>
      <c r="AF31" s="29">
        <f t="shared" ref="AF31:AH31" si="5">+SUM(AF28:AF30)</f>
        <v>0</v>
      </c>
      <c r="AG31" s="29">
        <f t="shared" si="5"/>
        <v>0</v>
      </c>
      <c r="AH31" s="45">
        <f t="shared" si="5"/>
        <v>0</v>
      </c>
    </row>
    <row r="32" spans="1:34" x14ac:dyDescent="0.25">
      <c r="C32" s="23"/>
      <c r="D32" s="22"/>
      <c r="E32" s="22"/>
      <c r="F32" s="43"/>
      <c r="G32" s="23"/>
      <c r="H32" s="22"/>
      <c r="I32" s="22">
        <v>0</v>
      </c>
      <c r="J32" s="22">
        <v>0</v>
      </c>
      <c r="K32" s="23">
        <v>0</v>
      </c>
      <c r="L32" s="22"/>
      <c r="M32" s="22"/>
      <c r="N32" s="22"/>
      <c r="O32" s="23">
        <v>0</v>
      </c>
      <c r="P32" s="22">
        <v>0</v>
      </c>
      <c r="Q32" s="22">
        <v>0</v>
      </c>
      <c r="R32" s="22">
        <v>0</v>
      </c>
      <c r="S32" s="23">
        <f>Tankers!O32+'Dry Owner'!M32+'Dry Operator'!M32+Eliminations!M32</f>
        <v>0</v>
      </c>
      <c r="T32" s="22">
        <f>Tankers!P32+'Dry Owner'!N32+'Dry Operator'!N32+Eliminations!N32</f>
        <v>0</v>
      </c>
      <c r="U32" s="22"/>
      <c r="V32" s="43"/>
      <c r="W32" s="23">
        <f>+'Assets &amp; Logistics'!C32+'Freight services &amp; Trading'!C32+Eliminations!U32</f>
        <v>0</v>
      </c>
      <c r="X32" s="22">
        <f>+'Assets &amp; Logistics'!D32+'Freight services &amp; Trading'!D32+Eliminations!V32</f>
        <v>0</v>
      </c>
      <c r="Y32" s="22">
        <f>+'Assets &amp; Logistics'!E32+'Freight services &amp; Trading'!E32+Eliminations!W32</f>
        <v>0</v>
      </c>
      <c r="Z32" s="43">
        <f>+'Assets &amp; Logistics'!F32+'Freight services &amp; Trading'!F32+Eliminations!X32</f>
        <v>0</v>
      </c>
      <c r="AA32" s="23">
        <f>+'Assets &amp; Logistics'!G32+'Freight services &amp; Trading'!G32+Eliminations!Y32</f>
        <v>0</v>
      </c>
      <c r="AB32" s="22">
        <f>+'Assets &amp; Logistics'!H32+'Freight services &amp; Trading'!H32+Eliminations!Z32</f>
        <v>0</v>
      </c>
      <c r="AC32" s="22">
        <f>+'Assets &amp; Logistics'!I32+'Freight services &amp; Trading'!I32+Eliminations!AA32</f>
        <v>0</v>
      </c>
      <c r="AD32" s="43">
        <f>+'Assets &amp; Logistics'!J32+'Freight services &amp; Trading'!J32+Eliminations!AB32</f>
        <v>0</v>
      </c>
      <c r="AE32" s="23"/>
      <c r="AF32" s="22"/>
      <c r="AG32" s="22"/>
      <c r="AH32" s="43"/>
    </row>
    <row r="33" spans="1:34" hidden="1" x14ac:dyDescent="0.25">
      <c r="A33" t="s">
        <v>21</v>
      </c>
      <c r="C33" s="23"/>
      <c r="D33" s="22"/>
      <c r="E33" s="22"/>
      <c r="F33" s="43"/>
      <c r="G33" s="23"/>
      <c r="H33" s="22"/>
      <c r="I33" s="22">
        <v>0</v>
      </c>
      <c r="J33" s="22">
        <v>0</v>
      </c>
      <c r="K33" s="23">
        <v>0</v>
      </c>
      <c r="L33" s="22"/>
      <c r="M33" s="22"/>
      <c r="N33" s="22"/>
      <c r="O33" s="23">
        <v>0</v>
      </c>
      <c r="P33" s="22">
        <v>0</v>
      </c>
      <c r="Q33" s="22">
        <v>0</v>
      </c>
      <c r="R33" s="22">
        <v>0</v>
      </c>
      <c r="S33" s="23">
        <f>Tankers!O33+'Dry Owner'!M33+'Dry Operator'!M33+Eliminations!M33</f>
        <v>0</v>
      </c>
      <c r="T33" s="22">
        <f>Tankers!P33+'Dry Owner'!N33+'Dry Operator'!N33+Eliminations!N33</f>
        <v>0</v>
      </c>
      <c r="U33" s="22"/>
      <c r="V33" s="43"/>
      <c r="W33" s="23">
        <f>+'Assets &amp; Logistics'!C33+'Freight services &amp; Trading'!C33+Eliminations!U33</f>
        <v>0</v>
      </c>
      <c r="X33" s="22">
        <f>+'Assets &amp; Logistics'!D33+'Freight services &amp; Trading'!D33+Eliminations!V33</f>
        <v>0</v>
      </c>
      <c r="Y33" s="22">
        <f>+'Assets &amp; Logistics'!E33+'Freight services &amp; Trading'!E33+Eliminations!W33</f>
        <v>0</v>
      </c>
      <c r="Z33" s="43">
        <f>+'Assets &amp; Logistics'!F33+'Freight services &amp; Trading'!F33+Eliminations!X33</f>
        <v>0</v>
      </c>
      <c r="AA33" s="23">
        <f>+'Assets &amp; Logistics'!G33+'Freight services &amp; Trading'!G33+Eliminations!Y33</f>
        <v>0</v>
      </c>
      <c r="AB33" s="22">
        <f>+'Assets &amp; Logistics'!H33+'Freight services &amp; Trading'!H33+Eliminations!Z33</f>
        <v>0</v>
      </c>
      <c r="AC33" s="22">
        <f>+'Assets &amp; Logistics'!I33+'Freight services &amp; Trading'!I33+Eliminations!AA33</f>
        <v>0</v>
      </c>
      <c r="AD33" s="43">
        <f>+'Assets &amp; Logistics'!J33+'Freight services &amp; Trading'!J33+Eliminations!AB33</f>
        <v>0</v>
      </c>
      <c r="AE33" s="23"/>
      <c r="AF33" s="22"/>
      <c r="AG33" s="22"/>
      <c r="AH33" s="43"/>
    </row>
    <row r="34" spans="1:34" hidden="1" x14ac:dyDescent="0.25">
      <c r="A34" t="s">
        <v>25</v>
      </c>
      <c r="C34" s="23"/>
      <c r="D34" s="22"/>
      <c r="E34" s="22"/>
      <c r="F34" s="22"/>
      <c r="G34" s="23"/>
      <c r="H34" s="22"/>
      <c r="I34" s="22">
        <v>0</v>
      </c>
      <c r="J34" s="22">
        <v>0</v>
      </c>
      <c r="K34" s="23">
        <v>0</v>
      </c>
      <c r="L34" s="22"/>
      <c r="M34" s="22"/>
      <c r="N34" s="22"/>
      <c r="O34" s="23">
        <v>0</v>
      </c>
      <c r="P34" s="22">
        <v>0</v>
      </c>
      <c r="Q34" s="22">
        <v>0</v>
      </c>
      <c r="R34" s="22">
        <v>0</v>
      </c>
      <c r="S34" s="23">
        <f>Tankers!O34+'Dry Owner'!M34+'Dry Operator'!M34+Eliminations!M34</f>
        <v>0</v>
      </c>
      <c r="T34" s="22">
        <f>Tankers!P34+'Dry Owner'!N34+'Dry Operator'!N34+Eliminations!N34</f>
        <v>0</v>
      </c>
      <c r="U34" s="22"/>
      <c r="V34" s="43"/>
      <c r="W34" s="23">
        <f>+'Assets &amp; Logistics'!C34+'Freight services &amp; Trading'!C34+Eliminations!U34</f>
        <v>-28.4</v>
      </c>
      <c r="X34" s="22">
        <f>+'Assets &amp; Logistics'!D34+'Freight services &amp; Trading'!D34+Eliminations!V34</f>
        <v>0.20000000000000284</v>
      </c>
      <c r="Y34" s="22">
        <f>+'Assets &amp; Logistics'!E34+'Freight services &amp; Trading'!E34+Eliminations!W34</f>
        <v>-19.500000000000004</v>
      </c>
      <c r="Z34" s="43">
        <f>+'Assets &amp; Logistics'!F34+'Freight services &amp; Trading'!F34+Eliminations!X34</f>
        <v>-31.7</v>
      </c>
      <c r="AA34" s="23">
        <f>+'Assets &amp; Logistics'!G34+'Freight services &amp; Trading'!G34+Eliminations!Y34</f>
        <v>-41.7</v>
      </c>
      <c r="AB34" s="22">
        <f>+'Assets &amp; Logistics'!H34+'Freight services &amp; Trading'!H34+Eliminations!Z34</f>
        <v>-27</v>
      </c>
      <c r="AC34" s="22">
        <f>+'Assets &amp; Logistics'!I34+'Freight services &amp; Trading'!I34+Eliminations!AA34</f>
        <v>-7.2999999999999972</v>
      </c>
      <c r="AD34" s="43">
        <f>+'Assets &amp; Logistics'!J34+'Freight services &amp; Trading'!J34+Eliminations!AB34</f>
        <v>-3</v>
      </c>
      <c r="AE34" s="23">
        <f>+'Assets &amp; Logistics'!K34+'Freight services &amp; Trading'!K34+Eliminations!AC34</f>
        <v>-54.8</v>
      </c>
      <c r="AF34" s="22">
        <f>+'Assets &amp; Logistics'!L34+'Freight services &amp; Trading'!L34+Eliminations!AD34</f>
        <v>0</v>
      </c>
      <c r="AG34" s="22">
        <f>+'Assets &amp; Logistics'!M34+'Freight services &amp; Trading'!M34+Eliminations!AE34</f>
        <v>0</v>
      </c>
      <c r="AH34" s="43">
        <f>+'Assets &amp; Logistics'!N34+'Freight services &amp; Trading'!N34+Eliminations!AF34</f>
        <v>0</v>
      </c>
    </row>
    <row r="35" spans="1:34" hidden="1" x14ac:dyDescent="0.25">
      <c r="A35" t="s">
        <v>27</v>
      </c>
      <c r="C35" s="25"/>
      <c r="D35" s="22"/>
      <c r="E35" s="22"/>
      <c r="F35" s="22"/>
      <c r="G35" s="23"/>
      <c r="H35" s="22"/>
      <c r="I35" s="22">
        <v>0</v>
      </c>
      <c r="J35" s="22">
        <v>0</v>
      </c>
      <c r="K35" s="25">
        <v>0</v>
      </c>
      <c r="L35" s="22"/>
      <c r="M35" s="22"/>
      <c r="N35" s="22"/>
      <c r="O35" s="25">
        <v>0</v>
      </c>
      <c r="P35" s="24">
        <v>0</v>
      </c>
      <c r="Q35" s="24">
        <v>0</v>
      </c>
      <c r="R35" s="22">
        <v>0</v>
      </c>
      <c r="S35" s="25">
        <f>Tankers!O35+'Dry Owner'!M35+'Dry Operator'!M35+Eliminations!M35</f>
        <v>0</v>
      </c>
      <c r="T35" s="24">
        <f>Tankers!P35+'Dry Owner'!N35+'Dry Operator'!N35+Eliminations!N35</f>
        <v>0</v>
      </c>
      <c r="U35" s="24"/>
      <c r="V35" s="32"/>
      <c r="W35" s="25">
        <f>+'Assets &amp; Logistics'!C35+'Freight services &amp; Trading'!C35+Eliminations!U35</f>
        <v>0</v>
      </c>
      <c r="X35" s="24">
        <f>+'Assets &amp; Logistics'!D35+'Freight services &amp; Trading'!D35+Eliminations!V35</f>
        <v>0</v>
      </c>
      <c r="Y35" s="24">
        <f>+'Assets &amp; Logistics'!E35+'Freight services &amp; Trading'!E35+Eliminations!W35</f>
        <v>0</v>
      </c>
      <c r="Z35" s="32">
        <f>+'Assets &amp; Logistics'!F35+'Freight services &amp; Trading'!F35+Eliminations!X35</f>
        <v>0</v>
      </c>
      <c r="AA35" s="25">
        <f>+'Assets &amp; Logistics'!G35+'Freight services &amp; Trading'!G35+Eliminations!Y35</f>
        <v>0</v>
      </c>
      <c r="AB35" s="24">
        <f>+'Assets &amp; Logistics'!H35+'Freight services &amp; Trading'!H35+Eliminations!Z35</f>
        <v>0</v>
      </c>
      <c r="AC35" s="24">
        <f>+'Assets &amp; Logistics'!I35+'Freight services &amp; Trading'!I35+Eliminations!AA35</f>
        <v>0</v>
      </c>
      <c r="AD35" s="32">
        <f>+'Assets &amp; Logistics'!J35+'Freight services &amp; Trading'!J35+Eliminations!AB35</f>
        <v>0</v>
      </c>
      <c r="AE35" s="25">
        <f>+'Assets &amp; Logistics'!K35+'Freight services &amp; Trading'!K35+Eliminations!AC35</f>
        <v>0</v>
      </c>
      <c r="AF35" s="24">
        <f>+'Assets &amp; Logistics'!L35+'Freight services &amp; Trading'!L35+Eliminations!AD35</f>
        <v>0</v>
      </c>
      <c r="AG35" s="24">
        <f>+'Assets &amp; Logistics'!M35+'Freight services &amp; Trading'!M35+Eliminations!AE35</f>
        <v>0</v>
      </c>
      <c r="AH35" s="32">
        <f>+'Assets &amp; Logistics'!N35+'Freight services &amp; Trading'!N35+Eliminations!AF35</f>
        <v>0</v>
      </c>
    </row>
    <row r="36" spans="1:34" s="1" customFormat="1" hidden="1" x14ac:dyDescent="0.25">
      <c r="A36" s="12" t="s">
        <v>22</v>
      </c>
      <c r="B36" s="12"/>
      <c r="C36" s="39"/>
      <c r="D36" s="39"/>
      <c r="E36" s="39"/>
      <c r="F36" s="39"/>
      <c r="G36" s="39"/>
      <c r="H36" s="27"/>
      <c r="I36" s="22">
        <v>-13.900000000000002</v>
      </c>
      <c r="J36" s="22">
        <v>2.8000000000000211</v>
      </c>
      <c r="K36" s="39">
        <v>10.100000000000009</v>
      </c>
      <c r="L36" s="39"/>
      <c r="M36" s="39"/>
      <c r="N36" s="39"/>
      <c r="O36" s="39">
        <v>10.100000000000009</v>
      </c>
      <c r="P36" s="29">
        <v>-5.5999999999999854</v>
      </c>
      <c r="Q36" s="29">
        <v>-6.8000000000000043</v>
      </c>
      <c r="R36" s="39">
        <v>17.100000000000026</v>
      </c>
      <c r="S36" s="39">
        <f>Tankers!O36+'Dry Owner'!M36+'Dry Operator'!M36+Eliminations!M36</f>
        <v>0</v>
      </c>
      <c r="T36" s="29">
        <f>Tankers!P36+'Dry Owner'!N36+'Dry Operator'!N36+Eliminations!N36</f>
        <v>0</v>
      </c>
      <c r="U36" s="29"/>
      <c r="V36" s="45"/>
      <c r="W36" s="39">
        <f>+'Assets &amp; Logistics'!C36+'Freight services &amp; Trading'!C36+Eliminations!U36</f>
        <v>13.100000000000009</v>
      </c>
      <c r="X36" s="29">
        <f>+'Assets &amp; Logistics'!D36+'Freight services &amp; Trading'!D36+Eliminations!V36</f>
        <v>25.800000000000026</v>
      </c>
      <c r="Y36" s="29">
        <f>+'Assets &amp; Logistics'!E36+'Freight services &amp; Trading'!E36+Eliminations!W36</f>
        <v>33.300000000000026</v>
      </c>
      <c r="Z36" s="45">
        <f>+'Assets &amp; Logistics'!F36+'Freight services &amp; Trading'!F36+Eliminations!X36</f>
        <v>41.399999999999991</v>
      </c>
      <c r="AA36" s="39">
        <f>+'Assets &amp; Logistics'!G36+'Freight services &amp; Trading'!G36+Eliminations!Y36</f>
        <v>41.400000000000006</v>
      </c>
      <c r="AB36" s="29">
        <f>+'Assets &amp; Logistics'!H36+'Freight services &amp; Trading'!H36+Eliminations!Z36</f>
        <v>47.5</v>
      </c>
      <c r="AC36" s="29">
        <f>+'Assets &amp; Logistics'!I36+'Freight services &amp; Trading'!I36+Eliminations!AA36</f>
        <v>61.5</v>
      </c>
      <c r="AD36" s="45">
        <f>+'Assets &amp; Logistics'!J36+'Freight services &amp; Trading'!J36+Eliminations!AB36</f>
        <v>38.099999999999973</v>
      </c>
      <c r="AE36" s="39">
        <f>+SUM(AE31:AE35)</f>
        <v>7.199999999999946</v>
      </c>
      <c r="AF36" s="29">
        <f t="shared" ref="AF36:AH36" si="6">+SUM(AF31:AF35)</f>
        <v>0</v>
      </c>
      <c r="AG36" s="29">
        <f t="shared" si="6"/>
        <v>0</v>
      </c>
      <c r="AH36" s="45">
        <f t="shared" si="6"/>
        <v>0</v>
      </c>
    </row>
    <row r="37" spans="1:34" hidden="1" x14ac:dyDescent="0.25">
      <c r="C37" s="64"/>
      <c r="D37" s="22"/>
      <c r="E37" s="22"/>
      <c r="F37" s="22"/>
      <c r="G37" s="64"/>
      <c r="H37" s="24"/>
      <c r="I37" s="24"/>
      <c r="J37" s="24"/>
      <c r="K37" s="64"/>
      <c r="L37" s="22"/>
      <c r="M37" s="22"/>
      <c r="N37" s="22"/>
      <c r="O37" s="64"/>
      <c r="P37" s="68"/>
      <c r="Q37" s="68"/>
      <c r="R37" s="22"/>
      <c r="S37" s="64"/>
      <c r="T37" s="68"/>
      <c r="U37" s="68"/>
      <c r="V37" s="71"/>
      <c r="W37" s="64"/>
      <c r="X37" s="68"/>
      <c r="Y37" s="68"/>
      <c r="Z37" s="71"/>
      <c r="AA37" s="64"/>
      <c r="AB37" s="68"/>
      <c r="AC37" s="68"/>
      <c r="AD37" s="71"/>
      <c r="AE37" s="64"/>
      <c r="AF37" s="68"/>
      <c r="AG37" s="68"/>
      <c r="AH37" s="71"/>
    </row>
    <row r="38" spans="1:34" x14ac:dyDescent="0.25">
      <c r="A38" s="12" t="s">
        <v>73</v>
      </c>
      <c r="B38" s="12"/>
      <c r="C38" s="39">
        <v>0.90000000000001634</v>
      </c>
      <c r="D38" s="29">
        <v>-3.3000000000000029</v>
      </c>
      <c r="E38" s="29">
        <v>3.7</v>
      </c>
      <c r="F38" s="45">
        <v>26.999999999999947</v>
      </c>
      <c r="G38" s="39">
        <v>8.8000000000000789</v>
      </c>
      <c r="H38" s="29">
        <v>3.5</v>
      </c>
      <c r="I38" s="30">
        <v>-11.6</v>
      </c>
      <c r="J38" s="30">
        <v>19.3</v>
      </c>
      <c r="K38" s="39">
        <v>6.9999999999999885</v>
      </c>
      <c r="L38" s="29">
        <v>-11.799999999999988</v>
      </c>
      <c r="M38" s="29">
        <v>-3.6000000000000392</v>
      </c>
      <c r="N38" s="29">
        <v>31.199999999999942</v>
      </c>
      <c r="O38" s="39">
        <v>29.200000000000056</v>
      </c>
      <c r="P38" s="29">
        <v>29.000000000000004</v>
      </c>
      <c r="Q38" s="29">
        <v>26.500000000000025</v>
      </c>
      <c r="R38" s="29">
        <v>21.000000000000036</v>
      </c>
      <c r="S38" s="39">
        <f>'Tanker Operator'!G37+'Asset Management'!G37+'Dry Operator'!Q37+Eliminations!Q36</f>
        <v>-5.700000000000073</v>
      </c>
      <c r="T38" s="29">
        <f>'Tanker Operator'!H37+'Asset Management'!H37+'Dry Operator'!R37+Eliminations!R36</f>
        <v>31.799999999999983</v>
      </c>
      <c r="U38" s="29">
        <f>'Tanker Operator'!I37+'Asset Management'!I37+'Dry Operator'!S37+Eliminations!S36</f>
        <v>51.599999999999994</v>
      </c>
      <c r="V38" s="45">
        <f>'Tanker Operator'!J37+'Asset Management'!J37+'Dry Operator'!T37+Eliminations!T36</f>
        <v>120.00000000000001</v>
      </c>
      <c r="W38" s="39">
        <f>+'Assets &amp; Logistics'!C36+'Freight services &amp; Trading'!C37+Eliminations!U36</f>
        <v>88.699999999999875</v>
      </c>
      <c r="X38" s="29">
        <f>+'Assets &amp; Logistics'!D36+'Freight services &amp; Trading'!D37+Eliminations!V36</f>
        <v>178.89999999999998</v>
      </c>
      <c r="Y38" s="29">
        <f>+'Assets &amp; Logistics'!E36+'Freight services &amp; Trading'!E37+Eliminations!W36</f>
        <v>223.60000000000031</v>
      </c>
      <c r="Z38" s="45">
        <f>+'Assets &amp; Logistics'!F36+'Freight services &amp; Trading'!F37+Eliminations!X36</f>
        <v>172.90000000000038</v>
      </c>
      <c r="AA38" s="39">
        <f>+'Assets &amp; Logistics'!G36+'Freight services &amp; Trading'!G37+Eliminations!Y36</f>
        <v>108.49999999999996</v>
      </c>
      <c r="AB38" s="29">
        <f>+'Assets &amp; Logistics'!H36+'Freight services &amp; Trading'!H37+Eliminations!Z36</f>
        <v>81.199999999999946</v>
      </c>
      <c r="AC38" s="29">
        <f>+'Assets &amp; Logistics'!I36+'Freight services &amp; Trading'!I37+Eliminations!AA36</f>
        <v>91.299999999999557</v>
      </c>
      <c r="AD38" s="45">
        <f>+'Assets &amp; Logistics'!J36+'Freight services &amp; Trading'!J37+Eliminations!AB36</f>
        <v>40.100000000000215</v>
      </c>
      <c r="AE38" s="39">
        <f>+AE36</f>
        <v>7.199999999999946</v>
      </c>
      <c r="AF38" s="29">
        <f t="shared" ref="AF38:AH38" si="7">+AF36</f>
        <v>0</v>
      </c>
      <c r="AG38" s="29">
        <f t="shared" si="7"/>
        <v>0</v>
      </c>
      <c r="AH38" s="45">
        <f t="shared" si="7"/>
        <v>0</v>
      </c>
    </row>
    <row r="40" spans="1:34" x14ac:dyDescent="0.25">
      <c r="I40" s="22"/>
      <c r="J40" s="22"/>
    </row>
  </sheetData>
  <mergeCells count="8">
    <mergeCell ref="AE3:AH3"/>
    <mergeCell ref="AA3:AD3"/>
    <mergeCell ref="W3:Z3"/>
    <mergeCell ref="S3:V3"/>
    <mergeCell ref="C3:F3"/>
    <mergeCell ref="G3:J3"/>
    <mergeCell ref="O3:R3"/>
    <mergeCell ref="K3:N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8"/>
  <sheetViews>
    <sheetView showGridLines="0" workbookViewId="0">
      <selection activeCell="A3" sqref="A3"/>
    </sheetView>
  </sheetViews>
  <sheetFormatPr defaultRowHeight="15" x14ac:dyDescent="0.25"/>
  <cols>
    <col min="1" max="1" width="75.85546875" bestFit="1" customWidth="1"/>
    <col min="2" max="2" width="4" customWidth="1"/>
    <col min="3" max="4" width="10.7109375" customWidth="1"/>
    <col min="5" max="5" width="17.140625" customWidth="1"/>
    <col min="6" max="6" width="9" bestFit="1" customWidth="1"/>
  </cols>
  <sheetData>
    <row r="1" spans="1:16" ht="46.5" customHeight="1" x14ac:dyDescent="0.25">
      <c r="A1" s="4"/>
      <c r="B1" s="4"/>
      <c r="C1" s="4"/>
      <c r="D1" s="4"/>
    </row>
    <row r="2" spans="1:16" ht="19.5" thickBot="1" x14ac:dyDescent="0.35">
      <c r="A2" s="17" t="s">
        <v>75</v>
      </c>
      <c r="D2" s="58"/>
    </row>
    <row r="3" spans="1:16" ht="15.75" thickBot="1" x14ac:dyDescent="0.3">
      <c r="C3" s="86">
        <v>2017</v>
      </c>
      <c r="D3" s="88"/>
    </row>
    <row r="4" spans="1:16" ht="15.75" thickBot="1" x14ac:dyDescent="0.3">
      <c r="A4" s="3" t="s">
        <v>23</v>
      </c>
      <c r="B4" s="4"/>
      <c r="C4" s="10" t="s">
        <v>17</v>
      </c>
      <c r="D4" s="18" t="s">
        <v>18</v>
      </c>
      <c r="E4" s="6"/>
    </row>
    <row r="5" spans="1:16" x14ac:dyDescent="0.25">
      <c r="A5" s="1"/>
      <c r="C5" s="5"/>
      <c r="D5" s="6"/>
      <c r="E5" s="7"/>
    </row>
    <row r="6" spans="1:16" x14ac:dyDescent="0.25">
      <c r="A6" t="s">
        <v>0</v>
      </c>
      <c r="C6" s="23">
        <v>331</v>
      </c>
      <c r="D6" s="22">
        <v>353.8</v>
      </c>
      <c r="E6" s="7"/>
    </row>
    <row r="7" spans="1:16" x14ac:dyDescent="0.25">
      <c r="A7" t="s">
        <v>1</v>
      </c>
      <c r="C7" s="23">
        <v>0</v>
      </c>
      <c r="D7" s="22">
        <v>0</v>
      </c>
      <c r="E7" s="7"/>
    </row>
    <row r="8" spans="1:16" x14ac:dyDescent="0.25">
      <c r="A8" t="s">
        <v>55</v>
      </c>
      <c r="C8" s="23"/>
      <c r="D8" s="22"/>
      <c r="E8" s="7"/>
    </row>
    <row r="9" spans="1:16" x14ac:dyDescent="0.25">
      <c r="A9" t="s">
        <v>2</v>
      </c>
      <c r="C9" s="23">
        <v>-173</v>
      </c>
      <c r="D9" s="22">
        <v>-162.30000000000001</v>
      </c>
      <c r="E9" s="7"/>
    </row>
    <row r="10" spans="1:16" s="1" customFormat="1" x14ac:dyDescent="0.25">
      <c r="A10" s="14" t="s">
        <v>3</v>
      </c>
      <c r="B10" s="14"/>
      <c r="C10" s="37">
        <v>158</v>
      </c>
      <c r="D10" s="36">
        <v>191.5</v>
      </c>
      <c r="E10" s="7"/>
      <c r="F10"/>
      <c r="G10"/>
      <c r="H10"/>
      <c r="I10"/>
      <c r="J10"/>
      <c r="K10"/>
      <c r="L10"/>
      <c r="M10"/>
      <c r="N10"/>
      <c r="O10"/>
      <c r="P10"/>
    </row>
    <row r="11" spans="1:16" ht="6.75" customHeight="1" x14ac:dyDescent="0.25">
      <c r="C11" s="23"/>
      <c r="D11" s="22"/>
      <c r="E11" s="7"/>
    </row>
    <row r="12" spans="1:16" x14ac:dyDescent="0.25">
      <c r="A12" t="s">
        <v>4</v>
      </c>
      <c r="C12" s="23">
        <v>2.9</v>
      </c>
      <c r="D12" s="22">
        <v>3.1</v>
      </c>
      <c r="E12" s="7"/>
    </row>
    <row r="13" spans="1:16" x14ac:dyDescent="0.25">
      <c r="A13" t="s">
        <v>5</v>
      </c>
      <c r="C13" s="23">
        <v>-150.69999999999999</v>
      </c>
      <c r="D13" s="22">
        <v>-179.6</v>
      </c>
      <c r="E13" s="7"/>
    </row>
    <row r="14" spans="1:16" x14ac:dyDescent="0.25">
      <c r="A14" t="s">
        <v>6</v>
      </c>
      <c r="C14" s="23">
        <v>-8.1</v>
      </c>
      <c r="D14" s="22">
        <v>-8.1999999999999993</v>
      </c>
      <c r="E14" s="7"/>
    </row>
    <row r="15" spans="1:16" s="1" customFormat="1" x14ac:dyDescent="0.25">
      <c r="A15" s="14" t="s">
        <v>7</v>
      </c>
      <c r="B15" s="14"/>
      <c r="C15" s="37">
        <v>2.1000000000000174</v>
      </c>
      <c r="D15" s="36">
        <v>6.8000000000000007</v>
      </c>
      <c r="E15" s="7"/>
      <c r="F15"/>
      <c r="G15"/>
      <c r="H15"/>
      <c r="I15"/>
      <c r="J15"/>
      <c r="K15"/>
      <c r="L15"/>
      <c r="M15"/>
      <c r="N15"/>
      <c r="O15"/>
      <c r="P15"/>
    </row>
    <row r="16" spans="1:16" ht="6.75" customHeight="1" x14ac:dyDescent="0.25">
      <c r="C16" s="23"/>
      <c r="D16" s="22"/>
      <c r="E16" s="7"/>
    </row>
    <row r="17" spans="1:16" x14ac:dyDescent="0.25">
      <c r="A17" t="s">
        <v>8</v>
      </c>
      <c r="C17" s="23">
        <v>-8.4</v>
      </c>
      <c r="D17" s="22">
        <v>-9.4</v>
      </c>
      <c r="E17" s="7"/>
    </row>
    <row r="18" spans="1:16" s="1" customFormat="1" x14ac:dyDescent="0.25">
      <c r="A18" s="14" t="s">
        <v>9</v>
      </c>
      <c r="B18" s="14"/>
      <c r="C18" s="37">
        <v>-6.2999999999999829</v>
      </c>
      <c r="D18" s="36">
        <v>-2.5999999999999996</v>
      </c>
      <c r="E18" s="7"/>
      <c r="F18"/>
      <c r="G18"/>
      <c r="H18"/>
      <c r="I18"/>
      <c r="J18"/>
      <c r="K18"/>
      <c r="L18"/>
      <c r="M18"/>
      <c r="N18"/>
      <c r="O18"/>
      <c r="P18"/>
    </row>
    <row r="19" spans="1:16" ht="6.75" customHeight="1" x14ac:dyDescent="0.25">
      <c r="C19" s="23"/>
      <c r="D19" s="22"/>
      <c r="E19" s="7"/>
    </row>
    <row r="20" spans="1:16" x14ac:dyDescent="0.25">
      <c r="A20" t="s">
        <v>25</v>
      </c>
      <c r="C20" s="23">
        <v>0</v>
      </c>
      <c r="D20" s="22">
        <v>0</v>
      </c>
      <c r="E20" s="7"/>
    </row>
    <row r="21" spans="1:16" x14ac:dyDescent="0.25">
      <c r="A21" t="s">
        <v>26</v>
      </c>
      <c r="C21" s="23">
        <v>-3.4</v>
      </c>
      <c r="D21" s="22">
        <v>-3.2</v>
      </c>
      <c r="E21" s="7"/>
    </row>
    <row r="22" spans="1:16" x14ac:dyDescent="0.25">
      <c r="A22" t="s">
        <v>10</v>
      </c>
      <c r="C22" s="23">
        <v>0.2</v>
      </c>
      <c r="D22" s="22">
        <v>-0.3</v>
      </c>
      <c r="E22" s="7"/>
    </row>
    <row r="23" spans="1:16" s="1" customFormat="1" x14ac:dyDescent="0.25">
      <c r="A23" s="14" t="s">
        <v>11</v>
      </c>
      <c r="B23" s="14"/>
      <c r="C23" s="37">
        <v>-9.499999999999984</v>
      </c>
      <c r="D23" s="36">
        <v>-6.1</v>
      </c>
      <c r="E23" s="7"/>
      <c r="F23"/>
      <c r="G23"/>
      <c r="H23"/>
      <c r="I23"/>
      <c r="J23"/>
      <c r="K23"/>
      <c r="L23"/>
      <c r="M23"/>
      <c r="N23"/>
      <c r="O23"/>
      <c r="P23"/>
    </row>
    <row r="24" spans="1:16" ht="6.75" customHeight="1" x14ac:dyDescent="0.25">
      <c r="C24" s="23"/>
      <c r="D24" s="22"/>
      <c r="E24" s="7"/>
    </row>
    <row r="25" spans="1:16" ht="15" customHeight="1" x14ac:dyDescent="0.25">
      <c r="A25" t="s">
        <v>24</v>
      </c>
      <c r="C25" s="23">
        <v>0</v>
      </c>
      <c r="D25" s="22">
        <v>0</v>
      </c>
      <c r="E25" s="7"/>
    </row>
    <row r="26" spans="1:16" x14ac:dyDescent="0.25">
      <c r="A26" t="s">
        <v>12</v>
      </c>
      <c r="C26" s="23">
        <v>3</v>
      </c>
      <c r="D26" s="22">
        <v>3.5</v>
      </c>
      <c r="E26" s="7"/>
    </row>
    <row r="27" spans="1:16" x14ac:dyDescent="0.25">
      <c r="A27" t="s">
        <v>13</v>
      </c>
      <c r="C27" s="23">
        <v>-2</v>
      </c>
      <c r="D27" s="22">
        <v>-3.2</v>
      </c>
      <c r="E27" s="7"/>
    </row>
    <row r="28" spans="1:16" s="1" customFormat="1" x14ac:dyDescent="0.25">
      <c r="A28" s="14" t="s">
        <v>14</v>
      </c>
      <c r="B28" s="14"/>
      <c r="C28" s="37">
        <v>-8.499999999999984</v>
      </c>
      <c r="D28" s="36">
        <v>-5.8</v>
      </c>
      <c r="E28" s="7"/>
      <c r="F28"/>
      <c r="G28"/>
      <c r="H28"/>
      <c r="I28"/>
      <c r="J28"/>
      <c r="K28"/>
      <c r="L28"/>
      <c r="M28"/>
      <c r="N28"/>
      <c r="O28"/>
      <c r="P28"/>
    </row>
    <row r="29" spans="1:16" ht="6.75" customHeight="1" x14ac:dyDescent="0.25">
      <c r="C29" s="23"/>
      <c r="D29" s="22"/>
      <c r="E29" s="7"/>
    </row>
    <row r="30" spans="1:16" x14ac:dyDescent="0.25">
      <c r="A30" t="s">
        <v>15</v>
      </c>
      <c r="C30" s="23">
        <v>-0.9</v>
      </c>
      <c r="D30" s="22">
        <v>-0.8</v>
      </c>
      <c r="E30" s="7"/>
    </row>
    <row r="31" spans="1:16" s="1" customFormat="1" x14ac:dyDescent="0.25">
      <c r="A31" s="12" t="s">
        <v>16</v>
      </c>
      <c r="B31" s="12"/>
      <c r="C31" s="39">
        <v>-9.3999999999999844</v>
      </c>
      <c r="D31" s="29">
        <v>-6.6</v>
      </c>
      <c r="E31" s="7"/>
      <c r="F31"/>
      <c r="G31"/>
      <c r="H31"/>
      <c r="I31"/>
      <c r="J31"/>
      <c r="K31"/>
      <c r="L31"/>
      <c r="M31"/>
      <c r="N31"/>
      <c r="O31"/>
      <c r="P31"/>
    </row>
    <row r="32" spans="1:16" x14ac:dyDescent="0.25">
      <c r="C32" s="23"/>
      <c r="D32" s="22"/>
      <c r="E32" s="7"/>
    </row>
    <row r="33" spans="1:16" hidden="1" x14ac:dyDescent="0.25">
      <c r="A33" t="s">
        <v>21</v>
      </c>
      <c r="C33" s="23"/>
      <c r="D33" s="22"/>
      <c r="E33" s="7"/>
    </row>
    <row r="34" spans="1:16" hidden="1" x14ac:dyDescent="0.25">
      <c r="A34" t="s">
        <v>25</v>
      </c>
      <c r="C34" s="46"/>
      <c r="D34" s="41"/>
      <c r="E34" s="7"/>
    </row>
    <row r="35" spans="1:16" hidden="1" x14ac:dyDescent="0.25">
      <c r="A35" t="s">
        <v>27</v>
      </c>
      <c r="C35" s="46"/>
      <c r="D35" s="41"/>
      <c r="E35" s="7"/>
    </row>
    <row r="36" spans="1:16" hidden="1" x14ac:dyDescent="0.25">
      <c r="A36" t="s">
        <v>24</v>
      </c>
      <c r="C36" s="48"/>
      <c r="D36" s="49"/>
      <c r="E36" s="7"/>
    </row>
    <row r="37" spans="1:16" s="1" customFormat="1" x14ac:dyDescent="0.25">
      <c r="A37" s="12" t="s">
        <v>73</v>
      </c>
      <c r="B37" s="12"/>
      <c r="C37" s="39">
        <v>-9.3999999999999844</v>
      </c>
      <c r="D37" s="29">
        <v>-6.6</v>
      </c>
      <c r="E37" s="7"/>
      <c r="F37"/>
      <c r="G37"/>
      <c r="H37"/>
      <c r="I37"/>
      <c r="J37"/>
      <c r="K37"/>
      <c r="L37"/>
      <c r="M37"/>
      <c r="N37"/>
      <c r="O37"/>
      <c r="P37"/>
    </row>
    <row r="38" spans="1:16" x14ac:dyDescent="0.25">
      <c r="C38" s="2"/>
      <c r="D38" s="2"/>
    </row>
  </sheetData>
  <mergeCells count="1">
    <mergeCell ref="C3:D3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36"/>
  <sheetViews>
    <sheetView showGridLines="0" zoomScaleNormal="100" workbookViewId="0">
      <pane xSplit="1" topLeftCell="S1" activePane="topRight" state="frozen"/>
      <selection pane="topRight" activeCell="AD7" sqref="AD7"/>
    </sheetView>
  </sheetViews>
  <sheetFormatPr defaultRowHeight="15" x14ac:dyDescent="0.25"/>
  <cols>
    <col min="1" max="1" width="75.85546875" bestFit="1" customWidth="1"/>
    <col min="2" max="2" width="11.28515625" customWidth="1"/>
    <col min="3" max="20" width="10.7109375" customWidth="1"/>
  </cols>
  <sheetData>
    <row r="1" spans="1:32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9.5" thickBot="1" x14ac:dyDescent="0.35">
      <c r="A2" s="17" t="s">
        <v>80</v>
      </c>
    </row>
    <row r="3" spans="1:32" ht="15.75" thickBot="1" x14ac:dyDescent="0.3">
      <c r="C3" s="86">
        <v>2017</v>
      </c>
      <c r="D3" s="87"/>
      <c r="E3" s="86">
        <v>2018</v>
      </c>
      <c r="F3" s="87"/>
      <c r="G3" s="87"/>
      <c r="H3" s="88"/>
      <c r="I3" s="86">
        <v>2019</v>
      </c>
      <c r="J3" s="87"/>
      <c r="K3" s="87"/>
      <c r="L3" s="88"/>
      <c r="M3" s="86">
        <v>2020</v>
      </c>
      <c r="N3" s="87"/>
      <c r="O3" s="87"/>
      <c r="P3" s="88"/>
      <c r="Q3" s="86">
        <v>2021</v>
      </c>
      <c r="R3" s="87"/>
      <c r="S3" s="87"/>
      <c r="T3" s="88"/>
      <c r="U3" s="86">
        <v>2022</v>
      </c>
      <c r="V3" s="87"/>
      <c r="W3" s="87"/>
      <c r="X3" s="88"/>
      <c r="Y3" s="86">
        <v>2023</v>
      </c>
      <c r="Z3" s="87"/>
      <c r="AA3" s="87"/>
      <c r="AB3" s="88"/>
      <c r="AC3" s="86">
        <v>2024</v>
      </c>
      <c r="AD3" s="87"/>
      <c r="AE3" s="87"/>
      <c r="AF3" s="88"/>
    </row>
    <row r="4" spans="1:32" ht="15.75" thickBot="1" x14ac:dyDescent="0.3">
      <c r="A4" s="3" t="s">
        <v>23</v>
      </c>
      <c r="B4" s="4"/>
      <c r="C4" s="10" t="s">
        <v>19</v>
      </c>
      <c r="D4" s="11" t="s">
        <v>20</v>
      </c>
      <c r="E4" s="10" t="s">
        <v>17</v>
      </c>
      <c r="F4" s="11" t="s">
        <v>18</v>
      </c>
      <c r="G4" s="11" t="s">
        <v>19</v>
      </c>
      <c r="H4" s="18" t="s">
        <v>20</v>
      </c>
      <c r="I4" s="10" t="s">
        <v>17</v>
      </c>
      <c r="J4" s="11" t="s">
        <v>51</v>
      </c>
      <c r="K4" s="11" t="s">
        <v>19</v>
      </c>
      <c r="L4" s="18" t="s">
        <v>20</v>
      </c>
      <c r="M4" s="10" t="s">
        <v>17</v>
      </c>
      <c r="N4" s="11" t="s">
        <v>51</v>
      </c>
      <c r="O4" s="11" t="s">
        <v>19</v>
      </c>
      <c r="P4" s="18" t="s">
        <v>20</v>
      </c>
      <c r="Q4" s="10" t="s">
        <v>17</v>
      </c>
      <c r="R4" s="11" t="s">
        <v>51</v>
      </c>
      <c r="S4" s="11" t="s">
        <v>19</v>
      </c>
      <c r="T4" s="18" t="s">
        <v>20</v>
      </c>
      <c r="U4" s="10" t="s">
        <v>17</v>
      </c>
      <c r="V4" s="11" t="s">
        <v>51</v>
      </c>
      <c r="W4" s="11" t="s">
        <v>19</v>
      </c>
      <c r="X4" s="18" t="s">
        <v>20</v>
      </c>
      <c r="Y4" s="10" t="s">
        <v>17</v>
      </c>
      <c r="Z4" s="11" t="s">
        <v>51</v>
      </c>
      <c r="AA4" s="11" t="s">
        <v>19</v>
      </c>
      <c r="AB4" s="18" t="s">
        <v>20</v>
      </c>
      <c r="AC4" s="10" t="s">
        <v>17</v>
      </c>
      <c r="AD4" s="11" t="s">
        <v>51</v>
      </c>
      <c r="AE4" s="11" t="s">
        <v>19</v>
      </c>
      <c r="AF4" s="18" t="s">
        <v>20</v>
      </c>
    </row>
    <row r="5" spans="1:32" x14ac:dyDescent="0.25">
      <c r="A5" s="1"/>
      <c r="C5" s="19"/>
      <c r="D5" s="6"/>
      <c r="E5" s="5"/>
      <c r="I5" s="5"/>
      <c r="M5" s="5"/>
      <c r="Q5" s="5"/>
      <c r="T5" s="60"/>
      <c r="U5" s="5"/>
      <c r="X5" s="60"/>
      <c r="Y5" s="5"/>
      <c r="AB5" s="60"/>
      <c r="AC5" s="5"/>
      <c r="AF5" s="60"/>
    </row>
    <row r="6" spans="1:32" x14ac:dyDescent="0.25">
      <c r="A6" t="s">
        <v>0</v>
      </c>
      <c r="C6" s="23"/>
      <c r="D6" s="22"/>
      <c r="E6" s="23"/>
      <c r="F6" s="22"/>
      <c r="G6" s="22"/>
      <c r="H6" s="22"/>
      <c r="I6" s="23"/>
      <c r="J6" s="22"/>
      <c r="K6" s="22"/>
      <c r="L6" s="22"/>
      <c r="M6" s="23"/>
      <c r="N6" s="22"/>
      <c r="O6" s="22"/>
      <c r="P6" s="22"/>
      <c r="Q6" s="23"/>
      <c r="R6" s="22"/>
      <c r="S6" s="22"/>
      <c r="T6" s="43"/>
      <c r="U6" s="23"/>
      <c r="V6" s="22"/>
      <c r="W6" s="22"/>
      <c r="X6" s="43"/>
      <c r="Y6" s="23"/>
      <c r="Z6" s="22"/>
      <c r="AA6" s="22"/>
      <c r="AB6" s="43"/>
      <c r="AC6" s="23"/>
      <c r="AD6" s="22"/>
      <c r="AE6" s="22"/>
      <c r="AF6" s="43"/>
    </row>
    <row r="7" spans="1:32" x14ac:dyDescent="0.25">
      <c r="A7" t="s">
        <v>1</v>
      </c>
      <c r="C7" s="23">
        <v>-38.799999999999997</v>
      </c>
      <c r="D7" s="22">
        <v>-44.5</v>
      </c>
      <c r="E7" s="23">
        <v>-39.299999999999997</v>
      </c>
      <c r="F7" s="22">
        <v>-38.4</v>
      </c>
      <c r="G7" s="22">
        <v>-38</v>
      </c>
      <c r="H7" s="22">
        <v>-40.100000000000023</v>
      </c>
      <c r="I7" s="23">
        <v>-30.9</v>
      </c>
      <c r="J7" s="22">
        <v>-43.5</v>
      </c>
      <c r="K7" s="22">
        <v>-71.599999999999994</v>
      </c>
      <c r="L7" s="22">
        <v>5.0999999999999943</v>
      </c>
      <c r="M7" s="23">
        <v>-70.7</v>
      </c>
      <c r="N7" s="22">
        <v>-68.400000000000006</v>
      </c>
      <c r="O7" s="22">
        <v>-83.1</v>
      </c>
      <c r="P7" s="22">
        <v>-83.5</v>
      </c>
      <c r="Q7" s="23">
        <v>-78.5</v>
      </c>
      <c r="R7" s="22">
        <v>-88.8</v>
      </c>
      <c r="S7" s="22">
        <v>-86.7</v>
      </c>
      <c r="T7" s="43">
        <v>-85.8</v>
      </c>
      <c r="U7" s="23">
        <v>-91.7</v>
      </c>
      <c r="V7" s="22">
        <v>-91.5</v>
      </c>
      <c r="W7" s="22">
        <v>-93.800000000000011</v>
      </c>
      <c r="X7" s="43">
        <v>-100</v>
      </c>
      <c r="Y7" s="23">
        <v>-87.5</v>
      </c>
      <c r="Z7" s="22">
        <v>-82</v>
      </c>
      <c r="AA7" s="22">
        <v>-85</v>
      </c>
      <c r="AB7" s="43">
        <v>-81.399999999999977</v>
      </c>
      <c r="AC7" s="23">
        <v>-76</v>
      </c>
      <c r="AD7" s="22"/>
      <c r="AE7" s="22"/>
      <c r="AF7" s="43"/>
    </row>
    <row r="8" spans="1:32" x14ac:dyDescent="0.25">
      <c r="A8" t="s">
        <v>87</v>
      </c>
      <c r="C8" s="23"/>
      <c r="D8" s="22"/>
      <c r="E8" s="23"/>
      <c r="F8" s="22"/>
      <c r="G8" s="22"/>
      <c r="H8" s="22"/>
      <c r="I8" s="23"/>
      <c r="J8" s="22"/>
      <c r="K8" s="22"/>
      <c r="L8" s="22"/>
      <c r="M8" s="23"/>
      <c r="N8" s="22"/>
      <c r="O8" s="22"/>
      <c r="P8" s="22"/>
      <c r="Q8" s="23"/>
      <c r="R8" s="22"/>
      <c r="S8" s="22"/>
      <c r="T8" s="43"/>
      <c r="U8" s="23"/>
      <c r="V8" s="22">
        <v>0</v>
      </c>
      <c r="W8" s="22">
        <v>0</v>
      </c>
      <c r="X8" s="43">
        <v>0</v>
      </c>
      <c r="Y8" s="23">
        <v>0</v>
      </c>
      <c r="Z8" s="22">
        <v>0</v>
      </c>
      <c r="AA8" s="22">
        <v>0</v>
      </c>
      <c r="AB8" s="43">
        <v>0</v>
      </c>
      <c r="AC8" s="23">
        <v>0</v>
      </c>
      <c r="AD8" s="22"/>
      <c r="AE8" s="22"/>
      <c r="AF8" s="43"/>
    </row>
    <row r="9" spans="1:32" x14ac:dyDescent="0.25">
      <c r="A9" t="s">
        <v>2</v>
      </c>
      <c r="C9" s="23"/>
      <c r="D9" s="22"/>
      <c r="E9" s="25"/>
      <c r="F9" s="24"/>
      <c r="G9" s="24"/>
      <c r="H9" s="24"/>
      <c r="I9" s="25">
        <v>0</v>
      </c>
      <c r="J9" s="24">
        <v>0</v>
      </c>
      <c r="K9" s="24">
        <v>1.6</v>
      </c>
      <c r="L9" s="24">
        <v>0.29999999999999982</v>
      </c>
      <c r="M9" s="25">
        <v>0.9</v>
      </c>
      <c r="N9" s="24">
        <v>0.5</v>
      </c>
      <c r="O9" s="24">
        <v>1.5</v>
      </c>
      <c r="P9" s="24">
        <v>1.8</v>
      </c>
      <c r="Q9" s="25">
        <v>3.4</v>
      </c>
      <c r="R9" s="24">
        <v>5.6</v>
      </c>
      <c r="S9" s="24">
        <v>5.2</v>
      </c>
      <c r="T9" s="32">
        <v>5.6</v>
      </c>
      <c r="U9" s="25">
        <v>3.9</v>
      </c>
      <c r="V9" s="24">
        <v>3.8000000000000003</v>
      </c>
      <c r="W9" s="24">
        <v>3.2</v>
      </c>
      <c r="X9" s="32">
        <v>1.7999999999999989</v>
      </c>
      <c r="Y9" s="25">
        <v>1</v>
      </c>
      <c r="Z9" s="24">
        <v>0.9</v>
      </c>
      <c r="AA9" s="24">
        <v>1.9</v>
      </c>
      <c r="AB9" s="32">
        <v>1.4000000000000004</v>
      </c>
      <c r="AC9" s="25">
        <v>0.7</v>
      </c>
      <c r="AD9" s="24"/>
      <c r="AE9" s="24"/>
      <c r="AF9" s="32"/>
    </row>
    <row r="10" spans="1:32" s="1" customFormat="1" x14ac:dyDescent="0.25">
      <c r="A10" s="14" t="s">
        <v>3</v>
      </c>
      <c r="B10" s="14"/>
      <c r="C10" s="37">
        <v>-38.799999999999997</v>
      </c>
      <c r="D10" s="36">
        <v>-44.5</v>
      </c>
      <c r="E10" s="26">
        <v>-39.299999999999997</v>
      </c>
      <c r="F10" s="21">
        <v>-38.4</v>
      </c>
      <c r="G10" s="21">
        <v>-38</v>
      </c>
      <c r="H10" s="21">
        <v>-40.100000000000023</v>
      </c>
      <c r="I10" s="26">
        <v>-30.9</v>
      </c>
      <c r="J10" s="21">
        <v>-43.5</v>
      </c>
      <c r="K10" s="21">
        <v>-70</v>
      </c>
      <c r="L10" s="21">
        <v>5.3999999999999941</v>
      </c>
      <c r="M10" s="26">
        <f>SUM(M6:M9)</f>
        <v>-69.8</v>
      </c>
      <c r="N10" s="21">
        <f>SUM(N6:N9)</f>
        <v>-67.900000000000006</v>
      </c>
      <c r="O10" s="21">
        <f>SUM(O6:O9)</f>
        <v>-81.599999999999994</v>
      </c>
      <c r="P10" s="21">
        <f>SUM(P6:P9)</f>
        <v>-81.7</v>
      </c>
      <c r="Q10" s="26">
        <f>SUM(Q6:Q9)</f>
        <v>-75.099999999999994</v>
      </c>
      <c r="R10" s="21">
        <f>SUM(R5:R9)</f>
        <v>-83.2</v>
      </c>
      <c r="S10" s="21">
        <v>-81.5</v>
      </c>
      <c r="T10" s="61">
        <f>SUM(T6:T9)</f>
        <v>-80.2</v>
      </c>
      <c r="U10" s="26">
        <f t="shared" ref="U10:AB10" si="0">SUM(U5:U9)</f>
        <v>-87.8</v>
      </c>
      <c r="V10" s="21">
        <f t="shared" si="0"/>
        <v>-87.7</v>
      </c>
      <c r="W10" s="21">
        <f t="shared" si="0"/>
        <v>-90.600000000000009</v>
      </c>
      <c r="X10" s="61">
        <f t="shared" si="0"/>
        <v>-98.2</v>
      </c>
      <c r="Y10" s="26">
        <f t="shared" si="0"/>
        <v>-86.5</v>
      </c>
      <c r="Z10" s="21">
        <f t="shared" si="0"/>
        <v>-81.099999999999994</v>
      </c>
      <c r="AA10" s="21">
        <f t="shared" si="0"/>
        <v>-83.1</v>
      </c>
      <c r="AB10" s="61">
        <f t="shared" si="0"/>
        <v>-79.999999999999972</v>
      </c>
      <c r="AC10" s="26">
        <f t="shared" ref="AC10:AF10" si="1">SUM(AC5:AC9)</f>
        <v>-75.3</v>
      </c>
      <c r="AD10" s="21">
        <f t="shared" si="1"/>
        <v>0</v>
      </c>
      <c r="AE10" s="21">
        <f t="shared" si="1"/>
        <v>0</v>
      </c>
      <c r="AF10" s="61">
        <f t="shared" si="1"/>
        <v>0</v>
      </c>
    </row>
    <row r="11" spans="1:32" ht="6.75" customHeight="1" x14ac:dyDescent="0.25">
      <c r="C11" s="23"/>
      <c r="D11" s="22"/>
      <c r="E11" s="23"/>
      <c r="F11" s="22"/>
      <c r="G11" s="22"/>
      <c r="H11" s="22"/>
      <c r="I11" s="23"/>
      <c r="J11" s="22"/>
      <c r="K11" s="22"/>
      <c r="L11" s="22"/>
      <c r="M11" s="23"/>
      <c r="N11" s="22"/>
      <c r="O11" s="22"/>
      <c r="P11" s="22"/>
      <c r="Q11" s="23"/>
      <c r="R11" s="22"/>
      <c r="S11" s="22"/>
      <c r="T11" s="43"/>
      <c r="U11" s="23"/>
      <c r="V11" s="22"/>
      <c r="W11" s="22"/>
      <c r="X11" s="43"/>
      <c r="Y11" s="23"/>
      <c r="Z11" s="22"/>
      <c r="AA11" s="22"/>
      <c r="AB11" s="43"/>
      <c r="AC11" s="23"/>
      <c r="AD11" s="22"/>
      <c r="AE11" s="22"/>
      <c r="AF11" s="43"/>
    </row>
    <row r="12" spans="1:32" x14ac:dyDescent="0.25">
      <c r="A12" t="s">
        <v>4</v>
      </c>
      <c r="C12" s="23"/>
      <c r="D12" s="22"/>
      <c r="E12" s="23"/>
      <c r="F12" s="22"/>
      <c r="G12" s="22"/>
      <c r="H12" s="22"/>
      <c r="I12" s="23"/>
      <c r="J12" s="22"/>
      <c r="K12" s="22"/>
      <c r="L12" s="22"/>
      <c r="M12" s="23"/>
      <c r="N12" s="22"/>
      <c r="O12" s="22"/>
      <c r="P12" s="22"/>
      <c r="Q12" s="23">
        <v>-0.3</v>
      </c>
      <c r="R12" s="22">
        <v>-0.3</v>
      </c>
      <c r="S12" s="22"/>
      <c r="T12" s="43">
        <v>-0.2</v>
      </c>
      <c r="U12" s="23">
        <v>-0.2</v>
      </c>
      <c r="V12" s="22">
        <v>0.2</v>
      </c>
      <c r="W12" s="22">
        <v>0</v>
      </c>
      <c r="X12" s="43">
        <v>0</v>
      </c>
      <c r="Y12" s="23">
        <v>0</v>
      </c>
      <c r="Z12" s="22">
        <v>0</v>
      </c>
      <c r="AA12" s="22">
        <v>0</v>
      </c>
      <c r="AB12" s="43">
        <v>0</v>
      </c>
      <c r="AC12" s="23">
        <v>0</v>
      </c>
      <c r="AD12" s="22"/>
      <c r="AE12" s="22"/>
      <c r="AF12" s="43"/>
    </row>
    <row r="13" spans="1:32" x14ac:dyDescent="0.25">
      <c r="A13" t="s">
        <v>57</v>
      </c>
      <c r="C13" s="23">
        <v>38.799999999999997</v>
      </c>
      <c r="D13" s="22">
        <v>44.5</v>
      </c>
      <c r="E13" s="23">
        <v>39.299999999999997</v>
      </c>
      <c r="F13" s="22">
        <v>38.4</v>
      </c>
      <c r="G13" s="22">
        <v>38</v>
      </c>
      <c r="H13" s="22">
        <v>40.100000000000023</v>
      </c>
      <c r="I13" s="23">
        <v>30.9</v>
      </c>
      <c r="J13" s="22">
        <v>43.5</v>
      </c>
      <c r="K13" s="22">
        <v>70</v>
      </c>
      <c r="L13" s="22">
        <v>-5.4000000000000057</v>
      </c>
      <c r="M13" s="23">
        <v>69.8</v>
      </c>
      <c r="N13" s="22">
        <v>67.900000000000006</v>
      </c>
      <c r="O13" s="22">
        <v>81.599999999999994</v>
      </c>
      <c r="P13" s="22">
        <v>81.7</v>
      </c>
      <c r="Q13" s="23">
        <v>75.400000000000006</v>
      </c>
      <c r="R13" s="22">
        <v>83.5</v>
      </c>
      <c r="S13" s="22">
        <v>81.5</v>
      </c>
      <c r="T13" s="43">
        <v>80.400000000000006</v>
      </c>
      <c r="U13" s="23">
        <v>88</v>
      </c>
      <c r="V13" s="22">
        <v>87.500000000000014</v>
      </c>
      <c r="W13" s="22">
        <v>90.600000000000023</v>
      </c>
      <c r="X13" s="43">
        <v>98.199999999999989</v>
      </c>
      <c r="Y13" s="23">
        <v>86.5</v>
      </c>
      <c r="Z13" s="22">
        <v>81.099999999999994</v>
      </c>
      <c r="AA13" s="22">
        <v>83.1</v>
      </c>
      <c r="AB13" s="43">
        <v>80</v>
      </c>
      <c r="AC13" s="23">
        <v>75.3</v>
      </c>
      <c r="AD13" s="22"/>
      <c r="AE13" s="22"/>
      <c r="AF13" s="43"/>
    </row>
    <row r="14" spans="1:32" x14ac:dyDescent="0.25">
      <c r="A14" t="s">
        <v>6</v>
      </c>
      <c r="C14" s="23"/>
      <c r="D14" s="22"/>
      <c r="E14" s="25"/>
      <c r="F14" s="24"/>
      <c r="G14" s="24"/>
      <c r="H14" s="24"/>
      <c r="I14" s="25"/>
      <c r="J14" s="24"/>
      <c r="K14" s="24"/>
      <c r="L14" s="24"/>
      <c r="M14" s="25"/>
      <c r="N14" s="24"/>
      <c r="O14" s="24"/>
      <c r="P14" s="24"/>
      <c r="Q14" s="25"/>
      <c r="R14" s="24"/>
      <c r="S14" s="24"/>
      <c r="T14" s="32"/>
      <c r="U14" s="25"/>
      <c r="V14" s="24"/>
      <c r="W14" s="24"/>
      <c r="X14" s="32"/>
      <c r="Y14" s="25"/>
      <c r="Z14" s="24"/>
      <c r="AA14" s="24"/>
      <c r="AB14" s="32"/>
      <c r="AC14" s="25"/>
      <c r="AD14" s="24"/>
      <c r="AE14" s="24"/>
      <c r="AF14" s="32"/>
    </row>
    <row r="15" spans="1:32" s="1" customFormat="1" x14ac:dyDescent="0.25">
      <c r="A15" s="14" t="s">
        <v>7</v>
      </c>
      <c r="B15" s="14"/>
      <c r="C15" s="37">
        <v>0</v>
      </c>
      <c r="D15" s="36">
        <v>0</v>
      </c>
      <c r="E15" s="26">
        <v>0</v>
      </c>
      <c r="F15" s="21">
        <v>0</v>
      </c>
      <c r="G15" s="21">
        <v>0</v>
      </c>
      <c r="H15" s="21">
        <v>0</v>
      </c>
      <c r="I15" s="26">
        <v>0</v>
      </c>
      <c r="J15" s="21">
        <v>0</v>
      </c>
      <c r="K15" s="21">
        <v>0</v>
      </c>
      <c r="L15" s="21">
        <v>-1.1546319456101628E-14</v>
      </c>
      <c r="M15" s="26">
        <f t="shared" ref="M15:R15" si="2">SUM(M10:M14)</f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6">
        <f t="shared" si="2"/>
        <v>0</v>
      </c>
      <c r="R15" s="21">
        <f t="shared" si="2"/>
        <v>0</v>
      </c>
      <c r="S15" s="21">
        <v>0</v>
      </c>
      <c r="T15" s="61">
        <f t="shared" ref="T15:AA15" si="3">SUM(T10:T14)</f>
        <v>0</v>
      </c>
      <c r="U15" s="26">
        <f t="shared" si="3"/>
        <v>0</v>
      </c>
      <c r="V15" s="21">
        <f t="shared" si="3"/>
        <v>0</v>
      </c>
      <c r="W15" s="21">
        <f t="shared" si="3"/>
        <v>0</v>
      </c>
      <c r="X15" s="61">
        <f>SUM(X10:X14)</f>
        <v>0</v>
      </c>
      <c r="Y15" s="26">
        <f t="shared" si="3"/>
        <v>0</v>
      </c>
      <c r="Z15" s="21">
        <f t="shared" si="3"/>
        <v>0</v>
      </c>
      <c r="AA15" s="21">
        <f t="shared" si="3"/>
        <v>0</v>
      </c>
      <c r="AB15" s="61">
        <f>SUM(AB10:AB14)</f>
        <v>0</v>
      </c>
      <c r="AC15" s="26">
        <f t="shared" ref="AC15:AF15" si="4">SUM(AC10:AC14)</f>
        <v>0</v>
      </c>
      <c r="AD15" s="21">
        <f t="shared" si="4"/>
        <v>0</v>
      </c>
      <c r="AE15" s="21">
        <f t="shared" si="4"/>
        <v>0</v>
      </c>
      <c r="AF15" s="61">
        <f>SUM(AF10:AF14)</f>
        <v>0</v>
      </c>
    </row>
    <row r="16" spans="1:32" ht="6.75" customHeight="1" x14ac:dyDescent="0.25">
      <c r="C16" s="23"/>
      <c r="D16" s="22"/>
      <c r="E16" s="23"/>
      <c r="F16" s="22"/>
      <c r="G16" s="22"/>
      <c r="H16" s="22"/>
      <c r="I16" s="23"/>
      <c r="J16" s="22"/>
      <c r="K16" s="22"/>
      <c r="L16" s="22"/>
      <c r="M16" s="23"/>
      <c r="N16" s="22"/>
      <c r="O16" s="22"/>
      <c r="P16" s="22"/>
      <c r="Q16" s="23"/>
      <c r="R16" s="22"/>
      <c r="S16" s="22"/>
      <c r="T16" s="43"/>
      <c r="U16" s="23"/>
      <c r="V16" s="22"/>
      <c r="W16" s="22"/>
      <c r="X16" s="43"/>
      <c r="Y16" s="23"/>
      <c r="Z16" s="22"/>
      <c r="AA16" s="22"/>
      <c r="AB16" s="43"/>
      <c r="AC16" s="23"/>
      <c r="AD16" s="22"/>
      <c r="AE16" s="22"/>
      <c r="AF16" s="43"/>
    </row>
    <row r="17" spans="1:32" x14ac:dyDescent="0.25">
      <c r="A17" t="s">
        <v>8</v>
      </c>
      <c r="C17" s="23"/>
      <c r="D17" s="22"/>
      <c r="E17" s="25"/>
      <c r="F17" s="24"/>
      <c r="G17" s="24"/>
      <c r="H17" s="24"/>
      <c r="I17" s="25"/>
      <c r="J17" s="24"/>
      <c r="K17" s="24"/>
      <c r="L17" s="24"/>
      <c r="M17" s="25"/>
      <c r="N17" s="24"/>
      <c r="O17" s="24"/>
      <c r="P17" s="24"/>
      <c r="Q17" s="25"/>
      <c r="R17" s="24"/>
      <c r="S17" s="24"/>
      <c r="T17" s="32"/>
      <c r="U17" s="25"/>
      <c r="V17" s="24"/>
      <c r="W17" s="24"/>
      <c r="X17" s="32"/>
      <c r="Y17" s="25"/>
      <c r="Z17" s="24"/>
      <c r="AA17" s="24"/>
      <c r="AB17" s="32"/>
      <c r="AC17" s="25"/>
      <c r="AD17" s="24"/>
      <c r="AE17" s="24"/>
      <c r="AF17" s="32"/>
    </row>
    <row r="18" spans="1:32" s="1" customFormat="1" x14ac:dyDescent="0.25">
      <c r="A18" s="14" t="s">
        <v>9</v>
      </c>
      <c r="B18" s="14"/>
      <c r="C18" s="37">
        <v>0</v>
      </c>
      <c r="D18" s="36">
        <v>0</v>
      </c>
      <c r="E18" s="26">
        <v>0</v>
      </c>
      <c r="F18" s="21">
        <f>SUM(F15:F17)</f>
        <v>0</v>
      </c>
      <c r="G18" s="21">
        <f>SUM(G15:G17)</f>
        <v>0</v>
      </c>
      <c r="H18" s="21">
        <f>SUM(H15:H17)</f>
        <v>0</v>
      </c>
      <c r="I18" s="26">
        <v>0</v>
      </c>
      <c r="J18" s="21">
        <v>0</v>
      </c>
      <c r="K18" s="21">
        <v>0</v>
      </c>
      <c r="L18" s="21">
        <v>-1.1546319456101628E-14</v>
      </c>
      <c r="M18" s="26">
        <f t="shared" ref="M18:R18" si="5">SUM(M15:M17)</f>
        <v>0</v>
      </c>
      <c r="N18" s="21">
        <f t="shared" si="5"/>
        <v>0</v>
      </c>
      <c r="O18" s="21">
        <f t="shared" si="5"/>
        <v>0</v>
      </c>
      <c r="P18" s="21">
        <f t="shared" si="5"/>
        <v>0</v>
      </c>
      <c r="Q18" s="26">
        <f t="shared" si="5"/>
        <v>0</v>
      </c>
      <c r="R18" s="21">
        <f t="shared" si="5"/>
        <v>0</v>
      </c>
      <c r="S18" s="21">
        <v>0</v>
      </c>
      <c r="T18" s="61">
        <f t="shared" ref="T18:AB18" si="6">SUM(T15:T17)</f>
        <v>0</v>
      </c>
      <c r="U18" s="21">
        <f t="shared" si="6"/>
        <v>0</v>
      </c>
      <c r="V18" s="36">
        <f t="shared" si="6"/>
        <v>0</v>
      </c>
      <c r="W18" s="21">
        <f t="shared" si="6"/>
        <v>0</v>
      </c>
      <c r="X18" s="61">
        <f t="shared" si="6"/>
        <v>0</v>
      </c>
      <c r="Y18" s="21">
        <f t="shared" si="6"/>
        <v>0</v>
      </c>
      <c r="Z18" s="36">
        <f t="shared" si="6"/>
        <v>0</v>
      </c>
      <c r="AA18" s="21">
        <f t="shared" si="6"/>
        <v>0</v>
      </c>
      <c r="AB18" s="61">
        <f t="shared" si="6"/>
        <v>0</v>
      </c>
      <c r="AC18" s="21">
        <f t="shared" ref="AC18:AF18" si="7">SUM(AC15:AC17)</f>
        <v>0</v>
      </c>
      <c r="AD18" s="36">
        <f t="shared" si="7"/>
        <v>0</v>
      </c>
      <c r="AE18" s="21">
        <f t="shared" si="7"/>
        <v>0</v>
      </c>
      <c r="AF18" s="61">
        <f t="shared" si="7"/>
        <v>0</v>
      </c>
    </row>
    <row r="19" spans="1:32" ht="6.75" customHeight="1" x14ac:dyDescent="0.25">
      <c r="C19" s="23"/>
      <c r="D19" s="22"/>
      <c r="E19" s="23"/>
      <c r="F19" s="22"/>
      <c r="G19" s="22"/>
      <c r="H19" s="22"/>
      <c r="I19" s="23"/>
      <c r="J19" s="22"/>
      <c r="K19" s="22"/>
      <c r="L19" s="22"/>
      <c r="M19" s="23"/>
      <c r="N19" s="22"/>
      <c r="O19" s="22"/>
      <c r="P19" s="22"/>
      <c r="Q19" s="23"/>
      <c r="R19" s="22"/>
      <c r="S19" s="22"/>
      <c r="T19" s="43"/>
      <c r="U19" s="23"/>
      <c r="V19" s="22"/>
      <c r="W19" s="22"/>
      <c r="X19" s="43"/>
      <c r="Y19" s="23"/>
      <c r="Z19" s="22"/>
      <c r="AA19" s="22"/>
      <c r="AB19" s="43"/>
      <c r="AC19" s="23"/>
      <c r="AD19" s="22"/>
      <c r="AE19" s="22"/>
      <c r="AF19" s="43"/>
    </row>
    <row r="20" spans="1:32" x14ac:dyDescent="0.25">
      <c r="A20" t="s">
        <v>25</v>
      </c>
      <c r="C20" s="23"/>
      <c r="D20" s="22"/>
      <c r="E20" s="23"/>
      <c r="F20" s="22"/>
      <c r="G20" s="22"/>
      <c r="H20" s="22"/>
      <c r="I20" s="23"/>
      <c r="J20" s="22"/>
      <c r="K20" s="22"/>
      <c r="L20" s="22"/>
      <c r="M20" s="23"/>
      <c r="N20" s="22"/>
      <c r="O20" s="22"/>
      <c r="P20" s="22"/>
      <c r="Q20" s="23"/>
      <c r="R20" s="22"/>
      <c r="S20" s="22"/>
      <c r="T20" s="43"/>
      <c r="U20" s="23"/>
      <c r="V20" s="22"/>
      <c r="W20" s="22"/>
      <c r="X20" s="43"/>
      <c r="Y20" s="23"/>
      <c r="Z20" s="22"/>
      <c r="AA20" s="22"/>
      <c r="AB20" s="43"/>
      <c r="AC20" s="23"/>
      <c r="AD20" s="22"/>
      <c r="AE20" s="22"/>
      <c r="AF20" s="43"/>
    </row>
    <row r="21" spans="1:32" x14ac:dyDescent="0.25">
      <c r="A21" t="s">
        <v>26</v>
      </c>
      <c r="C21" s="23"/>
      <c r="D21" s="22"/>
      <c r="E21" s="23"/>
      <c r="F21" s="22"/>
      <c r="G21" s="22"/>
      <c r="H21" s="22"/>
      <c r="I21" s="23"/>
      <c r="J21" s="22"/>
      <c r="K21" s="22"/>
      <c r="L21" s="22"/>
      <c r="M21" s="23"/>
      <c r="N21" s="22"/>
      <c r="O21" s="22"/>
      <c r="P21" s="22"/>
      <c r="Q21" s="23"/>
      <c r="R21" s="22"/>
      <c r="S21" s="22"/>
      <c r="T21" s="43"/>
      <c r="U21" s="23"/>
      <c r="V21" s="22"/>
      <c r="W21" s="22"/>
      <c r="X21" s="43"/>
      <c r="Y21" s="23"/>
      <c r="Z21" s="22"/>
      <c r="AA21" s="22"/>
      <c r="AB21" s="43"/>
      <c r="AC21" s="23"/>
      <c r="AD21" s="22"/>
      <c r="AE21" s="22"/>
      <c r="AF21" s="43"/>
    </row>
    <row r="22" spans="1:32" x14ac:dyDescent="0.25">
      <c r="A22" t="s">
        <v>10</v>
      </c>
      <c r="C22" s="23"/>
      <c r="D22" s="22"/>
      <c r="E22" s="25"/>
      <c r="F22" s="24"/>
      <c r="G22" s="24"/>
      <c r="H22" s="24"/>
      <c r="I22" s="25"/>
      <c r="J22" s="24"/>
      <c r="K22" s="24"/>
      <c r="L22" s="24"/>
      <c r="M22" s="25"/>
      <c r="N22" s="24"/>
      <c r="O22" s="24"/>
      <c r="P22" s="24"/>
      <c r="Q22" s="25"/>
      <c r="R22" s="24"/>
      <c r="S22" s="24"/>
      <c r="T22" s="32"/>
      <c r="U22" s="25"/>
      <c r="V22" s="24"/>
      <c r="W22" s="24"/>
      <c r="X22" s="32"/>
      <c r="Y22" s="25"/>
      <c r="Z22" s="24"/>
      <c r="AA22" s="24"/>
      <c r="AB22" s="32"/>
      <c r="AC22" s="25"/>
      <c r="AD22" s="24"/>
      <c r="AE22" s="24"/>
      <c r="AF22" s="32"/>
    </row>
    <row r="23" spans="1:32" s="1" customFormat="1" x14ac:dyDescent="0.25">
      <c r="A23" s="14" t="s">
        <v>11</v>
      </c>
      <c r="B23" s="14"/>
      <c r="C23" s="37">
        <v>0</v>
      </c>
      <c r="D23" s="36">
        <v>0</v>
      </c>
      <c r="E23" s="26">
        <v>0</v>
      </c>
      <c r="F23" s="21">
        <f>SUM(F18:F22)</f>
        <v>0</v>
      </c>
      <c r="G23" s="21">
        <f>SUM(G18:G22)</f>
        <v>0</v>
      </c>
      <c r="H23" s="21">
        <f>SUM(H18:H22)</f>
        <v>0</v>
      </c>
      <c r="I23" s="26">
        <v>0</v>
      </c>
      <c r="J23" s="21">
        <v>0</v>
      </c>
      <c r="K23" s="21">
        <v>0</v>
      </c>
      <c r="L23" s="21">
        <v>-1.1546319456101628E-14</v>
      </c>
      <c r="M23" s="26">
        <f t="shared" ref="M23:R23" si="8">SUM(M18:M22)</f>
        <v>0</v>
      </c>
      <c r="N23" s="21">
        <f t="shared" si="8"/>
        <v>0</v>
      </c>
      <c r="O23" s="21">
        <f t="shared" si="8"/>
        <v>0</v>
      </c>
      <c r="P23" s="21">
        <f t="shared" si="8"/>
        <v>0</v>
      </c>
      <c r="Q23" s="26">
        <f t="shared" si="8"/>
        <v>0</v>
      </c>
      <c r="R23" s="21">
        <f t="shared" si="8"/>
        <v>0</v>
      </c>
      <c r="S23" s="21">
        <v>0</v>
      </c>
      <c r="T23" s="61">
        <f t="shared" ref="T23:AB23" si="9">SUM(T18:T22)</f>
        <v>0</v>
      </c>
      <c r="U23" s="37">
        <f t="shared" si="9"/>
        <v>0</v>
      </c>
      <c r="V23" s="21">
        <f t="shared" si="9"/>
        <v>0</v>
      </c>
      <c r="W23" s="21">
        <f t="shared" si="9"/>
        <v>0</v>
      </c>
      <c r="X23" s="61">
        <f t="shared" si="9"/>
        <v>0</v>
      </c>
      <c r="Y23" s="37">
        <f t="shared" si="9"/>
        <v>0</v>
      </c>
      <c r="Z23" s="21">
        <f t="shared" si="9"/>
        <v>0</v>
      </c>
      <c r="AA23" s="21">
        <f t="shared" si="9"/>
        <v>0</v>
      </c>
      <c r="AB23" s="61">
        <f t="shared" si="9"/>
        <v>0</v>
      </c>
      <c r="AC23" s="37">
        <f t="shared" ref="AC23:AF23" si="10">SUM(AC18:AC22)</f>
        <v>0</v>
      </c>
      <c r="AD23" s="21">
        <f t="shared" si="10"/>
        <v>0</v>
      </c>
      <c r="AE23" s="21">
        <f t="shared" si="10"/>
        <v>0</v>
      </c>
      <c r="AF23" s="61">
        <f t="shared" si="10"/>
        <v>0</v>
      </c>
    </row>
    <row r="24" spans="1:32" ht="6.75" customHeight="1" x14ac:dyDescent="0.25">
      <c r="C24" s="23"/>
      <c r="D24" s="22"/>
      <c r="E24" s="23"/>
      <c r="F24" s="22"/>
      <c r="G24" s="22"/>
      <c r="H24" s="22"/>
      <c r="I24" s="23"/>
      <c r="J24" s="22"/>
      <c r="K24" s="22"/>
      <c r="L24" s="22"/>
      <c r="M24" s="23"/>
      <c r="N24" s="22"/>
      <c r="O24" s="22"/>
      <c r="P24" s="22"/>
      <c r="Q24" s="23"/>
      <c r="R24" s="22"/>
      <c r="S24" s="22"/>
      <c r="T24" s="43"/>
      <c r="U24" s="23"/>
      <c r="V24" s="22"/>
      <c r="W24" s="22"/>
      <c r="X24" s="43"/>
      <c r="Y24" s="23"/>
      <c r="Z24" s="22"/>
      <c r="AA24" s="22"/>
      <c r="AB24" s="43"/>
      <c r="AC24" s="23"/>
      <c r="AD24" s="22"/>
      <c r="AE24" s="22"/>
      <c r="AF24" s="43"/>
    </row>
    <row r="25" spans="1:32" ht="15" customHeight="1" x14ac:dyDescent="0.25">
      <c r="A25" t="s">
        <v>24</v>
      </c>
      <c r="C25" s="23"/>
      <c r="D25" s="22"/>
      <c r="E25" s="23"/>
      <c r="F25" s="22"/>
      <c r="G25" s="22"/>
      <c r="H25" s="22"/>
      <c r="I25" s="23"/>
      <c r="J25" s="22"/>
      <c r="K25" s="22"/>
      <c r="L25" s="22"/>
      <c r="M25" s="23"/>
      <c r="N25" s="22"/>
      <c r="O25" s="22"/>
      <c r="P25" s="22"/>
      <c r="Q25" s="23"/>
      <c r="R25" s="22"/>
      <c r="S25" s="22"/>
      <c r="T25" s="43"/>
      <c r="U25" s="23"/>
      <c r="V25" s="22"/>
      <c r="W25" s="22"/>
      <c r="X25" s="43"/>
      <c r="Y25" s="23"/>
      <c r="Z25" s="22"/>
      <c r="AA25" s="22"/>
      <c r="AB25" s="43"/>
      <c r="AC25" s="23"/>
      <c r="AD25" s="22"/>
      <c r="AE25" s="22"/>
      <c r="AF25" s="43"/>
    </row>
    <row r="26" spans="1:32" x14ac:dyDescent="0.25">
      <c r="A26" t="s">
        <v>12</v>
      </c>
      <c r="C26" s="23"/>
      <c r="D26" s="22"/>
      <c r="E26" s="23"/>
      <c r="F26" s="22"/>
      <c r="G26" s="22"/>
      <c r="H26" s="22"/>
      <c r="I26" s="23"/>
      <c r="J26" s="22"/>
      <c r="K26" s="22"/>
      <c r="L26" s="22"/>
      <c r="M26" s="23"/>
      <c r="N26" s="22"/>
      <c r="O26" s="22"/>
      <c r="P26" s="22"/>
      <c r="Q26" s="23"/>
      <c r="R26" s="22"/>
      <c r="S26" s="22"/>
      <c r="T26" s="43"/>
      <c r="U26" s="23"/>
      <c r="V26" s="22"/>
      <c r="W26" s="22"/>
      <c r="X26" s="43"/>
      <c r="Y26" s="23"/>
      <c r="Z26" s="22"/>
      <c r="AA26" s="22"/>
      <c r="AB26" s="43"/>
      <c r="AC26" s="23"/>
      <c r="AD26" s="22"/>
      <c r="AE26" s="22"/>
      <c r="AF26" s="43"/>
    </row>
    <row r="27" spans="1:32" x14ac:dyDescent="0.25">
      <c r="A27" t="s">
        <v>13</v>
      </c>
      <c r="C27" s="23"/>
      <c r="D27" s="22"/>
      <c r="E27" s="25"/>
      <c r="F27" s="24"/>
      <c r="G27" s="24"/>
      <c r="H27" s="24"/>
      <c r="I27" s="25"/>
      <c r="J27" s="24"/>
      <c r="K27" s="24"/>
      <c r="L27" s="24"/>
      <c r="M27" s="25"/>
      <c r="N27" s="24"/>
      <c r="O27" s="24"/>
      <c r="P27" s="24"/>
      <c r="Q27" s="25"/>
      <c r="R27" s="24"/>
      <c r="S27" s="24"/>
      <c r="T27" s="32"/>
      <c r="U27" s="25"/>
      <c r="V27" s="24"/>
      <c r="W27" s="24"/>
      <c r="X27" s="32"/>
      <c r="Y27" s="25"/>
      <c r="Z27" s="24"/>
      <c r="AA27" s="24"/>
      <c r="AB27" s="32"/>
      <c r="AC27" s="25"/>
      <c r="AD27" s="24"/>
      <c r="AE27" s="24"/>
      <c r="AF27" s="32"/>
    </row>
    <row r="28" spans="1:32" s="1" customFormat="1" x14ac:dyDescent="0.25">
      <c r="A28" s="14" t="s">
        <v>14</v>
      </c>
      <c r="B28" s="14"/>
      <c r="C28" s="37">
        <v>0</v>
      </c>
      <c r="D28" s="36">
        <v>0</v>
      </c>
      <c r="E28" s="26">
        <v>0</v>
      </c>
      <c r="F28" s="21">
        <f>SUM(F23:F27)</f>
        <v>0</v>
      </c>
      <c r="G28" s="21">
        <f>SUM(G23:G27)</f>
        <v>0</v>
      </c>
      <c r="H28" s="21">
        <f>SUM(H23:H27)</f>
        <v>0</v>
      </c>
      <c r="I28" s="26">
        <v>0</v>
      </c>
      <c r="J28" s="21">
        <v>0</v>
      </c>
      <c r="K28" s="21">
        <v>0</v>
      </c>
      <c r="L28" s="21">
        <v>-1.1546319456101628E-14</v>
      </c>
      <c r="M28" s="26">
        <f t="shared" ref="M28:R28" si="11">SUM(M23:M27)</f>
        <v>0</v>
      </c>
      <c r="N28" s="21">
        <f t="shared" si="11"/>
        <v>0</v>
      </c>
      <c r="O28" s="21">
        <f t="shared" si="11"/>
        <v>0</v>
      </c>
      <c r="P28" s="21">
        <f t="shared" si="11"/>
        <v>0</v>
      </c>
      <c r="Q28" s="26">
        <f t="shared" si="11"/>
        <v>0</v>
      </c>
      <c r="R28" s="21">
        <f t="shared" si="11"/>
        <v>0</v>
      </c>
      <c r="S28" s="21">
        <v>0</v>
      </c>
      <c r="T28" s="61">
        <f t="shared" ref="T28:AB28" si="12">SUM(T23:T27)</f>
        <v>0</v>
      </c>
      <c r="U28" s="21">
        <f t="shared" si="12"/>
        <v>0</v>
      </c>
      <c r="V28" s="36">
        <f t="shared" si="12"/>
        <v>0</v>
      </c>
      <c r="W28" s="21">
        <f t="shared" si="12"/>
        <v>0</v>
      </c>
      <c r="X28" s="61">
        <f t="shared" si="12"/>
        <v>0</v>
      </c>
      <c r="Y28" s="21">
        <f t="shared" si="12"/>
        <v>0</v>
      </c>
      <c r="Z28" s="36">
        <f t="shared" si="12"/>
        <v>0</v>
      </c>
      <c r="AA28" s="21">
        <f t="shared" si="12"/>
        <v>0</v>
      </c>
      <c r="AB28" s="61">
        <f t="shared" si="12"/>
        <v>0</v>
      </c>
      <c r="AC28" s="21">
        <f t="shared" ref="AC28:AF28" si="13">SUM(AC23:AC27)</f>
        <v>0</v>
      </c>
      <c r="AD28" s="36">
        <f t="shared" si="13"/>
        <v>0</v>
      </c>
      <c r="AE28" s="21">
        <f t="shared" si="13"/>
        <v>0</v>
      </c>
      <c r="AF28" s="61">
        <f t="shared" si="13"/>
        <v>0</v>
      </c>
    </row>
    <row r="29" spans="1:32" ht="6.75" customHeight="1" x14ac:dyDescent="0.25">
      <c r="C29" s="23"/>
      <c r="D29" s="22"/>
      <c r="E29" s="23"/>
      <c r="F29" s="22"/>
      <c r="G29" s="22"/>
      <c r="H29" s="22"/>
      <c r="I29" s="23"/>
      <c r="J29" s="22"/>
      <c r="K29" s="22"/>
      <c r="L29" s="22"/>
      <c r="M29" s="23"/>
      <c r="N29" s="22"/>
      <c r="O29" s="22"/>
      <c r="P29" s="22"/>
      <c r="Q29" s="23"/>
      <c r="R29" s="22"/>
      <c r="S29" s="22"/>
      <c r="T29" s="43"/>
      <c r="U29" s="23"/>
      <c r="V29" s="22"/>
      <c r="W29" s="22"/>
      <c r="X29" s="43"/>
      <c r="Y29" s="23"/>
      <c r="Z29" s="22"/>
      <c r="AA29" s="22"/>
      <c r="AB29" s="43"/>
      <c r="AC29" s="23"/>
      <c r="AD29" s="22"/>
      <c r="AE29" s="22"/>
      <c r="AF29" s="43"/>
    </row>
    <row r="30" spans="1:32" x14ac:dyDescent="0.25">
      <c r="A30" t="s">
        <v>15</v>
      </c>
      <c r="C30" s="23"/>
      <c r="D30" s="22"/>
      <c r="E30" s="25"/>
      <c r="F30" s="24"/>
      <c r="G30" s="24"/>
      <c r="H30" s="24"/>
      <c r="I30" s="25"/>
      <c r="J30" s="24"/>
      <c r="K30" s="24"/>
      <c r="L30" s="24"/>
      <c r="M30" s="25"/>
      <c r="N30" s="24"/>
      <c r="O30" s="24"/>
      <c r="P30" s="24"/>
      <c r="Q30" s="25"/>
      <c r="R30" s="24"/>
      <c r="S30" s="24"/>
      <c r="T30" s="32"/>
      <c r="U30" s="25"/>
      <c r="V30" s="24"/>
      <c r="W30" s="24"/>
      <c r="X30" s="32"/>
      <c r="Y30" s="25"/>
      <c r="Z30" s="24"/>
      <c r="AA30" s="24"/>
      <c r="AB30" s="32"/>
      <c r="AC30" s="25"/>
      <c r="AD30" s="24"/>
      <c r="AE30" s="24"/>
      <c r="AF30" s="32"/>
    </row>
    <row r="31" spans="1:32" s="1" customFormat="1" x14ac:dyDescent="0.25">
      <c r="A31" s="12" t="s">
        <v>16</v>
      </c>
      <c r="B31" s="12"/>
      <c r="C31" s="39">
        <v>0</v>
      </c>
      <c r="D31" s="29">
        <v>0</v>
      </c>
      <c r="E31" s="31">
        <v>0</v>
      </c>
      <c r="F31" s="30">
        <f>SUM(F28:F30)</f>
        <v>0</v>
      </c>
      <c r="G31" s="30">
        <f>SUM(G28:G30)</f>
        <v>0</v>
      </c>
      <c r="H31" s="30">
        <f>SUM(H28:H30)</f>
        <v>0</v>
      </c>
      <c r="I31" s="31">
        <v>0</v>
      </c>
      <c r="J31" s="30">
        <v>0</v>
      </c>
      <c r="K31" s="30">
        <v>0</v>
      </c>
      <c r="L31" s="30">
        <v>-1.1546319456101628E-14</v>
      </c>
      <c r="M31" s="31">
        <f t="shared" ref="M31:R31" si="14">SUM(M28:M30)</f>
        <v>0</v>
      </c>
      <c r="N31" s="30">
        <f t="shared" si="14"/>
        <v>0</v>
      </c>
      <c r="O31" s="30">
        <f t="shared" si="14"/>
        <v>0</v>
      </c>
      <c r="P31" s="30">
        <f t="shared" si="14"/>
        <v>0</v>
      </c>
      <c r="Q31" s="31">
        <f t="shared" si="14"/>
        <v>0</v>
      </c>
      <c r="R31" s="30">
        <f t="shared" si="14"/>
        <v>0</v>
      </c>
      <c r="S31" s="30">
        <v>0</v>
      </c>
      <c r="T31" s="70">
        <f t="shared" ref="T31:AB31" si="15">SUM(T28:T30)</f>
        <v>0</v>
      </c>
      <c r="U31" s="30">
        <f t="shared" si="15"/>
        <v>0</v>
      </c>
      <c r="V31" s="29">
        <f t="shared" si="15"/>
        <v>0</v>
      </c>
      <c r="W31" s="30">
        <f t="shared" si="15"/>
        <v>0</v>
      </c>
      <c r="X31" s="70">
        <f t="shared" si="15"/>
        <v>0</v>
      </c>
      <c r="Y31" s="30">
        <f t="shared" si="15"/>
        <v>0</v>
      </c>
      <c r="Z31" s="29">
        <f t="shared" si="15"/>
        <v>0</v>
      </c>
      <c r="AA31" s="30">
        <f t="shared" si="15"/>
        <v>0</v>
      </c>
      <c r="AB31" s="70">
        <f t="shared" si="15"/>
        <v>0</v>
      </c>
      <c r="AC31" s="30">
        <f t="shared" ref="AC31:AF31" si="16">SUM(AC28:AC30)</f>
        <v>0</v>
      </c>
      <c r="AD31" s="29">
        <f t="shared" si="16"/>
        <v>0</v>
      </c>
      <c r="AE31" s="30">
        <f t="shared" si="16"/>
        <v>0</v>
      </c>
      <c r="AF31" s="70">
        <f t="shared" si="16"/>
        <v>0</v>
      </c>
    </row>
    <row r="32" spans="1:32" x14ac:dyDescent="0.25">
      <c r="C32" s="23"/>
      <c r="D32" s="22"/>
      <c r="E32" s="25"/>
      <c r="F32" s="24"/>
      <c r="G32" s="24"/>
      <c r="H32" s="24"/>
      <c r="I32" s="25"/>
      <c r="J32" s="24"/>
      <c r="K32" s="24"/>
      <c r="L32" s="24"/>
      <c r="M32" s="25"/>
      <c r="N32" s="24"/>
      <c r="O32" s="24"/>
      <c r="P32" s="24"/>
      <c r="Q32" s="25"/>
      <c r="R32" s="24"/>
      <c r="S32" s="24"/>
      <c r="T32" s="32"/>
      <c r="U32" s="25"/>
      <c r="V32" s="24"/>
      <c r="W32" s="24"/>
      <c r="X32" s="32"/>
      <c r="Y32" s="25"/>
      <c r="Z32" s="24"/>
      <c r="AA32" s="24"/>
      <c r="AB32" s="32"/>
      <c r="AC32" s="25"/>
      <c r="AD32" s="24"/>
      <c r="AE32" s="24"/>
      <c r="AF32" s="32"/>
    </row>
    <row r="33" spans="1:32" hidden="1" x14ac:dyDescent="0.25">
      <c r="A33" t="s">
        <v>21</v>
      </c>
      <c r="C33" s="23"/>
      <c r="D33" s="22"/>
      <c r="E33" s="23"/>
      <c r="F33" s="22"/>
      <c r="G33" s="22"/>
      <c r="H33" s="22"/>
      <c r="I33" s="23"/>
      <c r="J33" s="22"/>
      <c r="K33" s="22"/>
      <c r="L33" s="22"/>
      <c r="M33" s="23"/>
      <c r="N33" s="22"/>
      <c r="O33" s="22"/>
      <c r="P33" s="22"/>
      <c r="Q33" s="23"/>
      <c r="R33" s="22"/>
      <c r="S33" s="22"/>
      <c r="T33" s="43"/>
      <c r="U33" s="23"/>
      <c r="V33" s="22"/>
      <c r="W33" s="22"/>
      <c r="X33" s="43"/>
      <c r="Y33" s="23"/>
      <c r="Z33" s="22"/>
      <c r="AA33" s="22"/>
      <c r="AB33" s="43"/>
      <c r="AC33" s="23"/>
      <c r="AD33" s="22"/>
      <c r="AE33" s="22"/>
      <c r="AF33" s="43"/>
    </row>
    <row r="34" spans="1:32" hidden="1" x14ac:dyDescent="0.25">
      <c r="A34" t="s">
        <v>25</v>
      </c>
      <c r="C34" s="23"/>
      <c r="D34" s="22"/>
      <c r="E34" s="23">
        <v>0</v>
      </c>
      <c r="F34" s="22"/>
      <c r="G34" s="22"/>
      <c r="H34" s="22"/>
      <c r="I34" s="23"/>
      <c r="J34" s="22"/>
      <c r="K34" s="22"/>
      <c r="L34" s="22"/>
      <c r="M34" s="23"/>
      <c r="N34" s="22"/>
      <c r="O34" s="22"/>
      <c r="P34" s="22"/>
      <c r="Q34" s="23"/>
      <c r="R34" s="22"/>
      <c r="S34" s="22"/>
      <c r="T34" s="43"/>
      <c r="U34" s="23"/>
      <c r="V34" s="22"/>
      <c r="W34" s="22"/>
      <c r="X34" s="43"/>
      <c r="Y34" s="23"/>
      <c r="Z34" s="22"/>
      <c r="AA34" s="22"/>
      <c r="AB34" s="43"/>
      <c r="AC34" s="23"/>
      <c r="AD34" s="22"/>
      <c r="AE34" s="22"/>
      <c r="AF34" s="43"/>
    </row>
    <row r="35" spans="1:32" hidden="1" x14ac:dyDescent="0.25">
      <c r="A35" t="s">
        <v>27</v>
      </c>
      <c r="C35" s="23"/>
      <c r="D35" s="22"/>
      <c r="E35" s="23">
        <v>0</v>
      </c>
      <c r="F35" s="22"/>
      <c r="G35" s="22"/>
      <c r="H35" s="22"/>
      <c r="I35" s="23"/>
      <c r="J35" s="22"/>
      <c r="K35" s="22"/>
      <c r="L35" s="22"/>
      <c r="M35" s="23"/>
      <c r="N35" s="22"/>
      <c r="O35" s="22"/>
      <c r="P35" s="22"/>
      <c r="Q35" s="23"/>
      <c r="R35" s="22"/>
      <c r="S35" s="22"/>
      <c r="T35" s="43"/>
      <c r="U35" s="23"/>
      <c r="V35" s="22"/>
      <c r="W35" s="22"/>
      <c r="X35" s="43"/>
      <c r="Y35" s="23"/>
      <c r="Z35" s="22"/>
      <c r="AA35" s="22"/>
      <c r="AB35" s="43"/>
      <c r="AC35" s="23"/>
      <c r="AD35" s="22"/>
      <c r="AE35" s="22"/>
      <c r="AF35" s="43"/>
    </row>
    <row r="36" spans="1:32" s="1" customFormat="1" x14ac:dyDescent="0.25">
      <c r="A36" s="12" t="s">
        <v>73</v>
      </c>
      <c r="B36" s="12"/>
      <c r="C36" s="39">
        <v>0</v>
      </c>
      <c r="D36" s="29">
        <v>0</v>
      </c>
      <c r="E36" s="31">
        <v>0</v>
      </c>
      <c r="F36" s="30">
        <f>F31-F20</f>
        <v>0</v>
      </c>
      <c r="G36" s="30">
        <f>G31-G20</f>
        <v>0</v>
      </c>
      <c r="H36" s="30">
        <f>H31-H20</f>
        <v>0</v>
      </c>
      <c r="I36" s="31">
        <v>0</v>
      </c>
      <c r="J36" s="30">
        <v>0</v>
      </c>
      <c r="K36" s="30">
        <v>0</v>
      </c>
      <c r="L36" s="30">
        <v>-1.1546319456101628E-14</v>
      </c>
      <c r="M36" s="31">
        <f>M31-M20</f>
        <v>0</v>
      </c>
      <c r="N36" s="30">
        <f>N31-N20</f>
        <v>0</v>
      </c>
      <c r="O36" s="30">
        <f>O31-O20</f>
        <v>0</v>
      </c>
      <c r="P36" s="30">
        <f>P31-P20</f>
        <v>0</v>
      </c>
      <c r="Q36" s="31">
        <f>Q31-Q20</f>
        <v>0</v>
      </c>
      <c r="R36" s="30">
        <f>SUM(R31:R32)</f>
        <v>0</v>
      </c>
      <c r="S36" s="30">
        <v>0</v>
      </c>
      <c r="T36" s="70">
        <f t="shared" ref="T36:AB36" si="17">SUM(T31:T32)</f>
        <v>0</v>
      </c>
      <c r="U36" s="30">
        <f t="shared" si="17"/>
        <v>0</v>
      </c>
      <c r="V36" s="30">
        <f t="shared" si="17"/>
        <v>0</v>
      </c>
      <c r="W36" s="30">
        <f t="shared" si="17"/>
        <v>0</v>
      </c>
      <c r="X36" s="70">
        <f t="shared" si="17"/>
        <v>0</v>
      </c>
      <c r="Y36" s="30">
        <f t="shared" si="17"/>
        <v>0</v>
      </c>
      <c r="Z36" s="30">
        <f t="shared" si="17"/>
        <v>0</v>
      </c>
      <c r="AA36" s="30">
        <f t="shared" si="17"/>
        <v>0</v>
      </c>
      <c r="AB36" s="70">
        <f t="shared" si="17"/>
        <v>0</v>
      </c>
      <c r="AC36" s="30">
        <f t="shared" ref="AC36:AF36" si="18">SUM(AC31:AC32)</f>
        <v>0</v>
      </c>
      <c r="AD36" s="30">
        <f t="shared" si="18"/>
        <v>0</v>
      </c>
      <c r="AE36" s="30">
        <f t="shared" si="18"/>
        <v>0</v>
      </c>
      <c r="AF36" s="70">
        <f t="shared" si="18"/>
        <v>0</v>
      </c>
    </row>
  </sheetData>
  <mergeCells count="8">
    <mergeCell ref="AC3:AF3"/>
    <mergeCell ref="Y3:AB3"/>
    <mergeCell ref="U3:X3"/>
    <mergeCell ref="C3:D3"/>
    <mergeCell ref="E3:H3"/>
    <mergeCell ref="I3:L3"/>
    <mergeCell ref="M3:P3"/>
    <mergeCell ref="Q3:T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74"/>
  <sheetViews>
    <sheetView showGridLines="0" workbookViewId="0">
      <pane xSplit="2" ySplit="4" topLeftCell="P5" activePane="bottomRight" state="frozen"/>
      <selection pane="topRight" activeCell="C1" sqref="C1"/>
      <selection pane="bottomLeft" activeCell="A5" sqref="A5"/>
      <selection pane="bottomRight" activeCell="AF7" sqref="AF7"/>
    </sheetView>
  </sheetViews>
  <sheetFormatPr defaultRowHeight="15" x14ac:dyDescent="0.25"/>
  <cols>
    <col min="1" max="1" width="75.85546875" bestFit="1" customWidth="1"/>
    <col min="2" max="2" width="4" customWidth="1"/>
    <col min="3" max="18" width="10.7109375" customWidth="1"/>
  </cols>
  <sheetData>
    <row r="1" spans="1:34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9.5" thickBot="1" x14ac:dyDescent="0.35">
      <c r="A2" s="17" t="s">
        <v>50</v>
      </c>
    </row>
    <row r="3" spans="1:34" ht="15.75" thickBot="1" x14ac:dyDescent="0.3">
      <c r="C3" s="86">
        <v>2017</v>
      </c>
      <c r="D3" s="87"/>
      <c r="E3" s="87"/>
      <c r="F3" s="87"/>
      <c r="G3" s="86">
        <v>2018</v>
      </c>
      <c r="H3" s="87"/>
      <c r="I3" s="87"/>
      <c r="J3" s="88"/>
      <c r="K3" s="86">
        <v>2019</v>
      </c>
      <c r="L3" s="87"/>
      <c r="M3" s="87"/>
      <c r="N3" s="88"/>
      <c r="O3" s="86">
        <v>2020</v>
      </c>
      <c r="P3" s="87"/>
      <c r="Q3" s="87"/>
      <c r="R3" s="88"/>
      <c r="S3" s="86">
        <v>2021</v>
      </c>
      <c r="T3" s="87"/>
      <c r="U3" s="87"/>
      <c r="V3" s="88"/>
      <c r="W3" s="86">
        <v>2022</v>
      </c>
      <c r="X3" s="87"/>
      <c r="Y3" s="87"/>
      <c r="Z3" s="88"/>
      <c r="AA3" s="86">
        <v>2023</v>
      </c>
      <c r="AB3" s="87"/>
      <c r="AC3" s="87"/>
      <c r="AD3" s="88"/>
      <c r="AE3" s="86">
        <v>2024</v>
      </c>
      <c r="AF3" s="87"/>
      <c r="AG3" s="87"/>
      <c r="AH3" s="88"/>
    </row>
    <row r="4" spans="1:34" ht="15.75" thickBot="1" x14ac:dyDescent="0.3">
      <c r="A4" s="3" t="s">
        <v>23</v>
      </c>
      <c r="B4" s="4"/>
      <c r="C4" s="10" t="s">
        <v>17</v>
      </c>
      <c r="D4" s="11" t="s">
        <v>18</v>
      </c>
      <c r="E4" s="11" t="s">
        <v>19</v>
      </c>
      <c r="F4" s="11" t="s">
        <v>20</v>
      </c>
      <c r="G4" s="10" t="s">
        <v>17</v>
      </c>
      <c r="H4" s="11" t="s">
        <v>51</v>
      </c>
      <c r="I4" s="11" t="s">
        <v>19</v>
      </c>
      <c r="J4" s="18" t="s">
        <v>20</v>
      </c>
      <c r="K4" s="10" t="s">
        <v>17</v>
      </c>
      <c r="L4" s="11" t="s">
        <v>51</v>
      </c>
      <c r="M4" s="11" t="s">
        <v>19</v>
      </c>
      <c r="N4" s="18" t="s">
        <v>20</v>
      </c>
      <c r="O4" s="10" t="s">
        <v>17</v>
      </c>
      <c r="P4" s="11" t="s">
        <v>51</v>
      </c>
      <c r="Q4" s="11" t="s">
        <v>19</v>
      </c>
      <c r="R4" s="18" t="s">
        <v>20</v>
      </c>
      <c r="S4" s="10" t="s">
        <v>17</v>
      </c>
      <c r="T4" s="11" t="s">
        <v>51</v>
      </c>
      <c r="U4" s="11" t="s">
        <v>19</v>
      </c>
      <c r="V4" s="18" t="s">
        <v>20</v>
      </c>
      <c r="W4" s="10" t="s">
        <v>17</v>
      </c>
      <c r="X4" s="11" t="s">
        <v>51</v>
      </c>
      <c r="Y4" s="11" t="s">
        <v>19</v>
      </c>
      <c r="Z4" s="18" t="s">
        <v>20</v>
      </c>
      <c r="AA4" s="10" t="s">
        <v>17</v>
      </c>
      <c r="AB4" s="11" t="s">
        <v>51</v>
      </c>
      <c r="AC4" s="11" t="s">
        <v>19</v>
      </c>
      <c r="AD4" s="18" t="s">
        <v>20</v>
      </c>
      <c r="AE4" s="10" t="s">
        <v>17</v>
      </c>
      <c r="AF4" s="11" t="s">
        <v>51</v>
      </c>
      <c r="AG4" s="11" t="s">
        <v>19</v>
      </c>
      <c r="AH4" s="18" t="s">
        <v>20</v>
      </c>
    </row>
    <row r="5" spans="1:34" x14ac:dyDescent="0.25">
      <c r="A5" s="1"/>
      <c r="C5" s="19"/>
      <c r="D5" s="20"/>
      <c r="E5" s="20"/>
      <c r="F5" s="20"/>
      <c r="G5" s="5"/>
      <c r="K5" s="7"/>
      <c r="O5" s="7"/>
      <c r="R5" s="60"/>
      <c r="S5" s="7"/>
      <c r="V5" s="60"/>
      <c r="W5" s="7"/>
      <c r="Z5" s="60"/>
      <c r="AA5" s="7"/>
      <c r="AD5" s="60"/>
      <c r="AE5" s="7"/>
      <c r="AH5" s="60"/>
    </row>
    <row r="6" spans="1:34" x14ac:dyDescent="0.25">
      <c r="A6" s="1" t="s">
        <v>64</v>
      </c>
      <c r="C6" s="5"/>
      <c r="D6" s="6"/>
      <c r="E6" s="6"/>
      <c r="F6" s="6"/>
      <c r="G6" s="5"/>
      <c r="K6" s="7"/>
      <c r="O6" s="7"/>
      <c r="R6" s="9"/>
      <c r="S6" s="7"/>
      <c r="V6" s="9"/>
      <c r="W6" s="7"/>
      <c r="Z6" s="9"/>
      <c r="AA6" s="7"/>
      <c r="AD6" s="9"/>
      <c r="AE6" s="7"/>
      <c r="AH6" s="9"/>
    </row>
    <row r="7" spans="1:34" x14ac:dyDescent="0.25">
      <c r="A7" t="s">
        <v>83</v>
      </c>
      <c r="C7" s="5"/>
      <c r="D7" s="6"/>
      <c r="E7" s="6"/>
      <c r="F7" s="6"/>
      <c r="G7" s="5"/>
      <c r="K7" s="80">
        <v>0</v>
      </c>
      <c r="L7" s="81">
        <v>0</v>
      </c>
      <c r="M7" s="81">
        <v>0</v>
      </c>
      <c r="N7" s="81">
        <v>0</v>
      </c>
      <c r="O7" s="80">
        <v>0</v>
      </c>
      <c r="P7" s="81">
        <v>0</v>
      </c>
      <c r="Q7" s="81">
        <v>0</v>
      </c>
      <c r="R7" s="82">
        <v>0</v>
      </c>
      <c r="S7" s="80">
        <v>0</v>
      </c>
      <c r="T7" s="81">
        <v>0</v>
      </c>
      <c r="U7" s="81">
        <v>0</v>
      </c>
      <c r="V7" s="82">
        <v>0</v>
      </c>
      <c r="W7" s="80">
        <v>0</v>
      </c>
      <c r="X7" s="81">
        <v>0</v>
      </c>
      <c r="Y7" s="81">
        <v>0</v>
      </c>
      <c r="Z7" s="82">
        <v>0</v>
      </c>
      <c r="AA7" s="23">
        <v>0</v>
      </c>
      <c r="AB7">
        <v>33.6</v>
      </c>
      <c r="AC7">
        <v>35.299999999999997</v>
      </c>
      <c r="AD7" s="9">
        <v>35.299999999999997</v>
      </c>
      <c r="AE7" s="23">
        <v>35.299999999999997</v>
      </c>
      <c r="AH7" s="9"/>
    </row>
    <row r="8" spans="1:34" x14ac:dyDescent="0.25">
      <c r="A8" t="s">
        <v>88</v>
      </c>
      <c r="C8" s="5"/>
      <c r="D8" s="6"/>
      <c r="E8" s="6"/>
      <c r="F8" s="6"/>
      <c r="G8" s="5"/>
      <c r="K8" s="80"/>
      <c r="L8" s="81"/>
      <c r="M8" s="81"/>
      <c r="N8" s="81"/>
      <c r="O8" s="80"/>
      <c r="P8" s="81"/>
      <c r="Q8" s="81"/>
      <c r="R8" s="82"/>
      <c r="S8" s="80"/>
      <c r="T8" s="81"/>
      <c r="U8" s="81"/>
      <c r="V8" s="82"/>
      <c r="W8" s="80"/>
      <c r="X8" s="81"/>
      <c r="Y8" s="81"/>
      <c r="Z8" s="82"/>
      <c r="AA8" s="23"/>
      <c r="AD8" s="9"/>
      <c r="AE8" s="23">
        <v>2.4</v>
      </c>
      <c r="AH8" s="9"/>
    </row>
    <row r="9" spans="1:34" x14ac:dyDescent="0.25">
      <c r="A9" s="4" t="s">
        <v>84</v>
      </c>
      <c r="B9" s="4"/>
      <c r="C9" s="77"/>
      <c r="D9" s="78"/>
      <c r="E9" s="78"/>
      <c r="F9" s="78"/>
      <c r="G9" s="77"/>
      <c r="H9" s="4"/>
      <c r="I9" s="4"/>
      <c r="J9" s="4"/>
      <c r="K9" s="83">
        <v>0</v>
      </c>
      <c r="L9" s="84">
        <v>0</v>
      </c>
      <c r="M9" s="84">
        <v>0</v>
      </c>
      <c r="N9" s="84">
        <v>0</v>
      </c>
      <c r="O9" s="83">
        <v>0</v>
      </c>
      <c r="P9" s="84">
        <v>0</v>
      </c>
      <c r="Q9" s="84">
        <v>0</v>
      </c>
      <c r="R9" s="85">
        <v>0</v>
      </c>
      <c r="S9" s="83">
        <v>0</v>
      </c>
      <c r="T9" s="84">
        <v>0</v>
      </c>
      <c r="U9" s="84">
        <v>0</v>
      </c>
      <c r="V9" s="85">
        <v>0</v>
      </c>
      <c r="W9" s="83">
        <v>0</v>
      </c>
      <c r="X9" s="84">
        <v>0</v>
      </c>
      <c r="Y9" s="84">
        <v>0</v>
      </c>
      <c r="Z9" s="85">
        <v>0</v>
      </c>
      <c r="AA9" s="25">
        <v>0</v>
      </c>
      <c r="AB9" s="4">
        <v>22.7</v>
      </c>
      <c r="AC9" s="4">
        <v>17.600000000000001</v>
      </c>
      <c r="AD9" s="79">
        <v>15.2</v>
      </c>
      <c r="AE9" s="25">
        <v>13.4</v>
      </c>
      <c r="AF9" s="4"/>
      <c r="AG9" s="4"/>
      <c r="AH9" s="79"/>
    </row>
    <row r="10" spans="1:34" x14ac:dyDescent="0.25">
      <c r="A10" s="15" t="s">
        <v>85</v>
      </c>
      <c r="B10" s="15"/>
      <c r="C10" s="26">
        <f t="shared" ref="C10:AD10" si="0">SUM(C7:C9)</f>
        <v>0</v>
      </c>
      <c r="D10" s="36">
        <f t="shared" si="0"/>
        <v>0</v>
      </c>
      <c r="E10" s="36">
        <f t="shared" si="0"/>
        <v>0</v>
      </c>
      <c r="F10" s="44">
        <f t="shared" si="0"/>
        <v>0</v>
      </c>
      <c r="G10" s="26">
        <f t="shared" si="0"/>
        <v>0</v>
      </c>
      <c r="H10" s="36">
        <f t="shared" si="0"/>
        <v>0</v>
      </c>
      <c r="I10" s="36">
        <f t="shared" si="0"/>
        <v>0</v>
      </c>
      <c r="J10" s="44">
        <f t="shared" si="0"/>
        <v>0</v>
      </c>
      <c r="K10" s="26">
        <f t="shared" si="0"/>
        <v>0</v>
      </c>
      <c r="L10" s="36">
        <f t="shared" si="0"/>
        <v>0</v>
      </c>
      <c r="M10" s="36">
        <f t="shared" si="0"/>
        <v>0</v>
      </c>
      <c r="N10" s="44">
        <f t="shared" si="0"/>
        <v>0</v>
      </c>
      <c r="O10" s="26">
        <f t="shared" si="0"/>
        <v>0</v>
      </c>
      <c r="P10" s="36">
        <f t="shared" si="0"/>
        <v>0</v>
      </c>
      <c r="Q10" s="36">
        <f t="shared" si="0"/>
        <v>0</v>
      </c>
      <c r="R10" s="44">
        <f t="shared" si="0"/>
        <v>0</v>
      </c>
      <c r="S10" s="26">
        <f t="shared" si="0"/>
        <v>0</v>
      </c>
      <c r="T10" s="36">
        <f t="shared" si="0"/>
        <v>0</v>
      </c>
      <c r="U10" s="36">
        <f t="shared" si="0"/>
        <v>0</v>
      </c>
      <c r="V10" s="44">
        <f t="shared" si="0"/>
        <v>0</v>
      </c>
      <c r="W10" s="26">
        <f t="shared" si="0"/>
        <v>0</v>
      </c>
      <c r="X10" s="36">
        <f t="shared" si="0"/>
        <v>0</v>
      </c>
      <c r="Y10" s="36">
        <f t="shared" si="0"/>
        <v>0</v>
      </c>
      <c r="Z10" s="44">
        <f t="shared" si="0"/>
        <v>0</v>
      </c>
      <c r="AA10" s="26">
        <f t="shared" si="0"/>
        <v>0</v>
      </c>
      <c r="AB10" s="36">
        <f t="shared" si="0"/>
        <v>56.3</v>
      </c>
      <c r="AC10" s="36">
        <f t="shared" si="0"/>
        <v>52.9</v>
      </c>
      <c r="AD10" s="44">
        <f t="shared" si="0"/>
        <v>50.5</v>
      </c>
      <c r="AE10" s="26">
        <f t="shared" ref="AE10:AH10" si="1">SUM(AE7:AE9)</f>
        <v>51.099999999999994</v>
      </c>
      <c r="AF10" s="36">
        <f t="shared" si="1"/>
        <v>0</v>
      </c>
      <c r="AG10" s="36">
        <f t="shared" si="1"/>
        <v>0</v>
      </c>
      <c r="AH10" s="44">
        <f t="shared" si="1"/>
        <v>0</v>
      </c>
    </row>
    <row r="11" spans="1:34" x14ac:dyDescent="0.25">
      <c r="C11" s="5"/>
      <c r="D11" s="6"/>
      <c r="E11" s="6"/>
      <c r="F11" s="6"/>
      <c r="G11" s="5"/>
      <c r="K11" s="7"/>
      <c r="O11" s="7"/>
      <c r="R11" s="9"/>
      <c r="S11" s="7"/>
      <c r="V11" s="9"/>
      <c r="W11" s="7"/>
      <c r="Z11" s="9"/>
      <c r="AA11" s="7"/>
      <c r="AD11" s="9"/>
      <c r="AE11" s="7"/>
      <c r="AH11" s="9"/>
    </row>
    <row r="12" spans="1:34" x14ac:dyDescent="0.25">
      <c r="A12" t="s">
        <v>28</v>
      </c>
      <c r="C12" s="23">
        <v>671.9</v>
      </c>
      <c r="D12" s="22">
        <v>667.6</v>
      </c>
      <c r="E12" s="22">
        <v>710.6</v>
      </c>
      <c r="F12" s="22">
        <v>691.7</v>
      </c>
      <c r="G12" s="23">
        <v>717.5</v>
      </c>
      <c r="H12" s="22">
        <v>713.6</v>
      </c>
      <c r="I12" s="22">
        <v>744.3</v>
      </c>
      <c r="J12" s="22">
        <v>795.6</v>
      </c>
      <c r="K12" s="23">
        <v>777.7</v>
      </c>
      <c r="L12" s="22">
        <v>765</v>
      </c>
      <c r="M12" s="22">
        <v>769.5</v>
      </c>
      <c r="N12" s="22">
        <v>803.4</v>
      </c>
      <c r="O12" s="23">
        <v>791</v>
      </c>
      <c r="P12" s="22">
        <v>783.5</v>
      </c>
      <c r="Q12" s="22">
        <v>780</v>
      </c>
      <c r="R12" s="43">
        <v>767.4</v>
      </c>
      <c r="S12" s="23">
        <v>730.9</v>
      </c>
      <c r="T12" s="22">
        <v>733.2</v>
      </c>
      <c r="U12" s="22">
        <v>676.1</v>
      </c>
      <c r="V12" s="43">
        <v>703</v>
      </c>
      <c r="W12" s="23">
        <v>762.2</v>
      </c>
      <c r="X12" s="22">
        <v>672.9</v>
      </c>
      <c r="Y12" s="22">
        <v>590</v>
      </c>
      <c r="Z12" s="43">
        <v>525.6</v>
      </c>
      <c r="AA12" s="23">
        <v>521</v>
      </c>
      <c r="AB12" s="22">
        <v>626.1</v>
      </c>
      <c r="AC12" s="22">
        <v>602.1</v>
      </c>
      <c r="AD12" s="43">
        <v>503.5</v>
      </c>
      <c r="AE12" s="23">
        <v>566.20000000000005</v>
      </c>
      <c r="AF12" s="22"/>
      <c r="AG12" s="22"/>
      <c r="AH12" s="43"/>
    </row>
    <row r="13" spans="1:34" x14ac:dyDescent="0.25">
      <c r="A13" t="s">
        <v>53</v>
      </c>
      <c r="C13" s="22"/>
      <c r="D13" s="22"/>
      <c r="E13" s="22"/>
      <c r="F13" s="22"/>
      <c r="G13" s="23"/>
      <c r="H13" s="22"/>
      <c r="I13" s="22"/>
      <c r="J13" s="22"/>
      <c r="K13" s="23">
        <v>275.3</v>
      </c>
      <c r="L13" s="22">
        <v>274.8</v>
      </c>
      <c r="M13" s="22">
        <v>271.39999999999998</v>
      </c>
      <c r="N13" s="22">
        <v>271</v>
      </c>
      <c r="O13" s="23">
        <v>323.10000000000002</v>
      </c>
      <c r="P13" s="22">
        <v>316.10000000000002</v>
      </c>
      <c r="Q13" s="22">
        <v>317.89999999999998</v>
      </c>
      <c r="R13" s="43">
        <v>298.7</v>
      </c>
      <c r="S13" s="23">
        <v>368.1</v>
      </c>
      <c r="T13" s="22">
        <v>416</v>
      </c>
      <c r="U13" s="22">
        <v>530</v>
      </c>
      <c r="V13" s="43">
        <v>556.5</v>
      </c>
      <c r="W13" s="23">
        <v>618.5</v>
      </c>
      <c r="X13" s="22">
        <v>569.20000000000005</v>
      </c>
      <c r="Y13" s="22">
        <v>536.4</v>
      </c>
      <c r="Z13" s="43">
        <v>454</v>
      </c>
      <c r="AA13" s="23">
        <v>412.1</v>
      </c>
      <c r="AB13" s="22">
        <v>353</v>
      </c>
      <c r="AC13" s="22">
        <v>322.7</v>
      </c>
      <c r="AD13" s="43">
        <v>355</v>
      </c>
      <c r="AE13" s="23">
        <v>309.8</v>
      </c>
      <c r="AF13" s="22"/>
      <c r="AG13" s="22"/>
      <c r="AH13" s="43"/>
    </row>
    <row r="14" spans="1:34" x14ac:dyDescent="0.25">
      <c r="A14" t="s">
        <v>29</v>
      </c>
      <c r="C14" s="22">
        <v>50.6</v>
      </c>
      <c r="D14" s="22">
        <v>50.1</v>
      </c>
      <c r="E14" s="22">
        <v>49.800000000000004</v>
      </c>
      <c r="F14" s="22">
        <v>49.6</v>
      </c>
      <c r="G14" s="23">
        <v>49.5</v>
      </c>
      <c r="H14" s="22">
        <v>53.5</v>
      </c>
      <c r="I14" s="22">
        <v>53</v>
      </c>
      <c r="J14" s="22">
        <v>49.5</v>
      </c>
      <c r="K14" s="23">
        <v>49.3</v>
      </c>
      <c r="L14" s="22">
        <v>49.3</v>
      </c>
      <c r="M14" s="22">
        <v>49.1</v>
      </c>
      <c r="N14" s="22">
        <v>49</v>
      </c>
      <c r="O14" s="23">
        <v>48.8</v>
      </c>
      <c r="P14" s="22">
        <v>48.7</v>
      </c>
      <c r="Q14" s="22">
        <v>48.6</v>
      </c>
      <c r="R14" s="43">
        <v>48.6</v>
      </c>
      <c r="S14" s="23">
        <v>48.5</v>
      </c>
      <c r="T14" s="22">
        <v>48.6</v>
      </c>
      <c r="U14" s="22">
        <v>48.8</v>
      </c>
      <c r="V14" s="43">
        <v>49.7</v>
      </c>
      <c r="W14" s="23">
        <v>49.8</v>
      </c>
      <c r="X14" s="22">
        <v>49.7</v>
      </c>
      <c r="Y14" s="22">
        <v>50.3</v>
      </c>
      <c r="Z14" s="43">
        <v>50.4</v>
      </c>
      <c r="AA14" s="23">
        <v>50.3</v>
      </c>
      <c r="AB14" s="22">
        <v>50</v>
      </c>
      <c r="AC14" s="22">
        <v>49.9</v>
      </c>
      <c r="AD14" s="43">
        <v>49.6</v>
      </c>
      <c r="AE14" s="23">
        <v>50</v>
      </c>
      <c r="AF14" s="22"/>
      <c r="AG14" s="22"/>
      <c r="AH14" s="43"/>
    </row>
    <row r="15" spans="1:34" x14ac:dyDescent="0.25">
      <c r="A15" t="s">
        <v>30</v>
      </c>
      <c r="C15" s="22">
        <v>22.7</v>
      </c>
      <c r="D15" s="22">
        <v>22.7</v>
      </c>
      <c r="E15" s="22">
        <v>26.5</v>
      </c>
      <c r="F15" s="22">
        <v>33.9</v>
      </c>
      <c r="G15" s="25">
        <v>23.9</v>
      </c>
      <c r="H15" s="24">
        <v>20.100000000000001</v>
      </c>
      <c r="I15" s="24">
        <v>28.2</v>
      </c>
      <c r="J15" s="24">
        <v>24.9</v>
      </c>
      <c r="K15" s="25">
        <v>10.199999999999999</v>
      </c>
      <c r="L15" s="24">
        <v>10.8</v>
      </c>
      <c r="M15" s="24">
        <v>13.5</v>
      </c>
      <c r="N15" s="24">
        <v>16.100000000000001</v>
      </c>
      <c r="O15" s="25">
        <v>16.3</v>
      </c>
      <c r="P15" s="24">
        <v>19.2</v>
      </c>
      <c r="Q15" s="24">
        <v>39.9</v>
      </c>
      <c r="R15" s="32">
        <v>15.5</v>
      </c>
      <c r="S15" s="25">
        <v>27.3</v>
      </c>
      <c r="T15" s="24">
        <v>37.299999999999997</v>
      </c>
      <c r="U15" s="24">
        <v>46.4</v>
      </c>
      <c r="V15" s="32">
        <v>11.3</v>
      </c>
      <c r="W15" s="25">
        <v>28.5</v>
      </c>
      <c r="X15" s="24">
        <v>25.2</v>
      </c>
      <c r="Y15" s="24">
        <v>28.8</v>
      </c>
      <c r="Z15" s="32">
        <v>32.1</v>
      </c>
      <c r="AA15" s="25">
        <v>24.299999999999997</v>
      </c>
      <c r="AB15" s="24">
        <v>44.6</v>
      </c>
      <c r="AC15" s="24">
        <v>45.1</v>
      </c>
      <c r="AD15" s="32">
        <v>37</v>
      </c>
      <c r="AE15" s="25">
        <v>39.200000000000003</v>
      </c>
      <c r="AF15" s="24"/>
      <c r="AG15" s="24"/>
      <c r="AH15" s="32"/>
    </row>
    <row r="16" spans="1:34" s="1" customFormat="1" x14ac:dyDescent="0.25">
      <c r="A16" s="14" t="s">
        <v>60</v>
      </c>
      <c r="B16" s="14"/>
      <c r="C16" s="37">
        <v>745.2</v>
      </c>
      <c r="D16" s="36">
        <v>740.40000000000009</v>
      </c>
      <c r="E16" s="36">
        <v>786.9</v>
      </c>
      <c r="F16" s="36">
        <v>775.2</v>
      </c>
      <c r="G16" s="26">
        <v>790.9</v>
      </c>
      <c r="H16" s="21">
        <v>787.2</v>
      </c>
      <c r="I16" s="21">
        <v>825.5</v>
      </c>
      <c r="J16" s="21">
        <v>870</v>
      </c>
      <c r="K16" s="26">
        <v>1112.5</v>
      </c>
      <c r="L16" s="21">
        <v>1099.8999999999999</v>
      </c>
      <c r="M16" s="21">
        <v>1103.5</v>
      </c>
      <c r="N16" s="21">
        <v>1139.5</v>
      </c>
      <c r="O16" s="26">
        <v>1179.1999999999998</v>
      </c>
      <c r="P16" s="21">
        <v>1167.5</v>
      </c>
      <c r="Q16" s="21">
        <v>1186.4000000000001</v>
      </c>
      <c r="R16" s="61">
        <v>1130.1999999999998</v>
      </c>
      <c r="S16" s="26">
        <f>SUM(S12:S15)</f>
        <v>1174.8</v>
      </c>
      <c r="T16" s="36">
        <f>SUM(T12:T15)</f>
        <v>1235.0999999999999</v>
      </c>
      <c r="U16" s="21">
        <v>1301.3</v>
      </c>
      <c r="V16" s="61">
        <f t="shared" ref="V16:AD16" si="2">SUM(V12:V15)</f>
        <v>1320.5</v>
      </c>
      <c r="W16" s="26">
        <f t="shared" si="2"/>
        <v>1459</v>
      </c>
      <c r="X16" s="36">
        <f t="shared" si="2"/>
        <v>1317</v>
      </c>
      <c r="Y16" s="21">
        <f t="shared" si="2"/>
        <v>1205.5</v>
      </c>
      <c r="Z16" s="61">
        <f t="shared" si="2"/>
        <v>1062.0999999999999</v>
      </c>
      <c r="AA16" s="26">
        <f t="shared" si="2"/>
        <v>1007.6999999999999</v>
      </c>
      <c r="AB16" s="36">
        <f>SUM(AB12:AB15)</f>
        <v>1073.6999999999998</v>
      </c>
      <c r="AC16" s="21">
        <f t="shared" si="2"/>
        <v>1019.8</v>
      </c>
      <c r="AD16" s="61">
        <f t="shared" si="2"/>
        <v>945.1</v>
      </c>
      <c r="AE16" s="26">
        <f t="shared" ref="AE16" si="3">SUM(AE12:AE15)</f>
        <v>965.2</v>
      </c>
      <c r="AF16" s="36">
        <f>SUM(AF12:AF15)</f>
        <v>0</v>
      </c>
      <c r="AG16" s="21">
        <f t="shared" ref="AG16:AH16" si="4">SUM(AG12:AG15)</f>
        <v>0</v>
      </c>
      <c r="AH16" s="61">
        <f t="shared" si="4"/>
        <v>0</v>
      </c>
    </row>
    <row r="17" spans="1:34" x14ac:dyDescent="0.25">
      <c r="C17" s="23"/>
      <c r="D17" s="22"/>
      <c r="E17" s="22"/>
      <c r="F17" s="22"/>
      <c r="G17" s="23"/>
      <c r="H17" s="22"/>
      <c r="I17" s="22"/>
      <c r="J17" s="22"/>
      <c r="K17" s="23"/>
      <c r="L17" s="22"/>
      <c r="M17" s="22"/>
      <c r="N17" s="22"/>
      <c r="O17" s="23"/>
      <c r="P17" s="22"/>
      <c r="Q17" s="22"/>
      <c r="R17" s="43"/>
      <c r="S17" s="23"/>
      <c r="T17" s="22"/>
      <c r="U17" s="22"/>
      <c r="V17" s="43"/>
      <c r="W17" s="23"/>
      <c r="X17" s="22"/>
      <c r="Y17" s="22"/>
      <c r="Z17" s="43"/>
      <c r="AA17" s="23"/>
      <c r="AB17" s="22"/>
      <c r="AC17" s="22"/>
      <c r="AD17" s="43"/>
      <c r="AE17" s="23"/>
      <c r="AF17" s="22"/>
      <c r="AG17" s="22"/>
      <c r="AH17" s="43"/>
    </row>
    <row r="18" spans="1:34" x14ac:dyDescent="0.25">
      <c r="A18" t="s">
        <v>31</v>
      </c>
      <c r="C18" s="23">
        <v>16.600000000000001</v>
      </c>
      <c r="D18" s="22">
        <v>16</v>
      </c>
      <c r="E18" s="22">
        <v>10.7</v>
      </c>
      <c r="F18" s="22">
        <v>11.3</v>
      </c>
      <c r="G18" s="23">
        <v>11.5</v>
      </c>
      <c r="H18" s="22">
        <v>11.3</v>
      </c>
      <c r="I18" s="22">
        <v>11.2</v>
      </c>
      <c r="J18" s="22">
        <v>11.8</v>
      </c>
      <c r="K18" s="23">
        <v>12</v>
      </c>
      <c r="L18" s="22">
        <v>12.3</v>
      </c>
      <c r="M18" s="22">
        <v>12</v>
      </c>
      <c r="N18" s="22">
        <v>11.9</v>
      </c>
      <c r="O18" s="23">
        <v>10.5</v>
      </c>
      <c r="P18" s="22">
        <v>10.8</v>
      </c>
      <c r="Q18" s="22">
        <v>11.2</v>
      </c>
      <c r="R18" s="43">
        <v>11.5</v>
      </c>
      <c r="S18" s="23">
        <v>11.7</v>
      </c>
      <c r="T18" s="22">
        <v>10.7</v>
      </c>
      <c r="U18" s="22">
        <v>10.8</v>
      </c>
      <c r="V18" s="43">
        <v>10</v>
      </c>
      <c r="W18" s="23">
        <v>9.9</v>
      </c>
      <c r="X18" s="22">
        <v>0</v>
      </c>
      <c r="Y18" s="22">
        <v>0</v>
      </c>
      <c r="Z18" s="43">
        <v>0</v>
      </c>
      <c r="AA18" s="23">
        <v>0</v>
      </c>
      <c r="AB18" s="22">
        <v>0</v>
      </c>
      <c r="AC18" s="22">
        <v>0</v>
      </c>
      <c r="AD18" s="43">
        <v>0</v>
      </c>
      <c r="AE18" s="23">
        <v>1.3</v>
      </c>
      <c r="AF18" s="22"/>
      <c r="AG18" s="22"/>
      <c r="AH18" s="43"/>
    </row>
    <row r="19" spans="1:34" x14ac:dyDescent="0.25">
      <c r="A19" t="s">
        <v>86</v>
      </c>
      <c r="C19" s="23">
        <v>0</v>
      </c>
      <c r="D19" s="22">
        <v>0</v>
      </c>
      <c r="E19" s="22">
        <v>0</v>
      </c>
      <c r="F19" s="22">
        <v>0</v>
      </c>
      <c r="G19" s="23">
        <v>0</v>
      </c>
      <c r="H19" s="22">
        <v>0</v>
      </c>
      <c r="I19" s="22">
        <v>0</v>
      </c>
      <c r="J19" s="22">
        <v>0</v>
      </c>
      <c r="K19" s="23">
        <v>0</v>
      </c>
      <c r="L19" s="22">
        <v>0</v>
      </c>
      <c r="M19" s="22">
        <v>0</v>
      </c>
      <c r="N19" s="22">
        <v>0</v>
      </c>
      <c r="O19" s="23">
        <v>0</v>
      </c>
      <c r="P19" s="22">
        <v>0</v>
      </c>
      <c r="Q19" s="22">
        <v>0</v>
      </c>
      <c r="R19" s="43">
        <v>0</v>
      </c>
      <c r="S19" s="23">
        <v>0</v>
      </c>
      <c r="T19" s="22">
        <v>0</v>
      </c>
      <c r="U19" s="22">
        <v>0</v>
      </c>
      <c r="V19" s="43">
        <v>0</v>
      </c>
      <c r="W19" s="23">
        <v>0</v>
      </c>
      <c r="X19" s="22">
        <v>0</v>
      </c>
      <c r="Y19" s="22">
        <v>0</v>
      </c>
      <c r="Z19" s="43">
        <v>0</v>
      </c>
      <c r="AA19" s="23">
        <v>0</v>
      </c>
      <c r="AB19" s="22">
        <v>0</v>
      </c>
      <c r="AC19" s="22">
        <v>0</v>
      </c>
      <c r="AD19" s="43">
        <v>12.7</v>
      </c>
      <c r="AE19" s="23">
        <v>12.7</v>
      </c>
      <c r="AF19" s="22"/>
      <c r="AG19" s="22"/>
      <c r="AH19" s="43"/>
    </row>
    <row r="20" spans="1:34" x14ac:dyDescent="0.25">
      <c r="A20" t="s">
        <v>54</v>
      </c>
      <c r="C20" s="23"/>
      <c r="D20" s="22"/>
      <c r="E20" s="22"/>
      <c r="F20" s="22"/>
      <c r="G20" s="25"/>
      <c r="H20" s="24"/>
      <c r="I20" s="24"/>
      <c r="J20" s="24"/>
      <c r="K20" s="25">
        <v>25.5</v>
      </c>
      <c r="L20" s="24">
        <v>23.4</v>
      </c>
      <c r="M20" s="24">
        <v>21.3</v>
      </c>
      <c r="N20" s="24">
        <v>19.2</v>
      </c>
      <c r="O20" s="25">
        <v>13.4</v>
      </c>
      <c r="P20" s="24">
        <v>18.600000000000001</v>
      </c>
      <c r="Q20" s="24">
        <v>15.8</v>
      </c>
      <c r="R20" s="32">
        <v>13</v>
      </c>
      <c r="S20" s="25">
        <v>10.3</v>
      </c>
      <c r="T20" s="24">
        <v>7.4</v>
      </c>
      <c r="U20" s="24">
        <v>11.9</v>
      </c>
      <c r="V20" s="32">
        <v>9.1</v>
      </c>
      <c r="W20" s="25">
        <v>7.9</v>
      </c>
      <c r="X20" s="24">
        <v>12.9</v>
      </c>
      <c r="Y20" s="24">
        <v>10</v>
      </c>
      <c r="Z20" s="32">
        <v>14</v>
      </c>
      <c r="AA20" s="25">
        <v>20</v>
      </c>
      <c r="AB20" s="24">
        <v>25.9</v>
      </c>
      <c r="AC20" s="24">
        <v>26.7</v>
      </c>
      <c r="AD20" s="32">
        <v>17</v>
      </c>
      <c r="AE20" s="25">
        <v>27.9</v>
      </c>
      <c r="AF20" s="24"/>
      <c r="AG20" s="24"/>
      <c r="AH20" s="32"/>
    </row>
    <row r="21" spans="1:34" s="1" customFormat="1" x14ac:dyDescent="0.25">
      <c r="A21" s="14" t="s">
        <v>61</v>
      </c>
      <c r="B21" s="14"/>
      <c r="C21" s="37">
        <v>16.600000000000001</v>
      </c>
      <c r="D21" s="36">
        <v>16</v>
      </c>
      <c r="E21" s="36">
        <v>10.7</v>
      </c>
      <c r="F21" s="36">
        <v>11.3</v>
      </c>
      <c r="G21" s="26">
        <v>11.5</v>
      </c>
      <c r="H21" s="21">
        <v>11.3</v>
      </c>
      <c r="I21" s="21">
        <v>11.2</v>
      </c>
      <c r="J21" s="21">
        <v>11.8</v>
      </c>
      <c r="K21" s="26">
        <v>37.5</v>
      </c>
      <c r="L21" s="21">
        <v>35.700000000000003</v>
      </c>
      <c r="M21" s="21">
        <v>33.299999999999997</v>
      </c>
      <c r="N21" s="21">
        <v>31.1</v>
      </c>
      <c r="O21" s="26">
        <v>23.9</v>
      </c>
      <c r="P21" s="21">
        <v>29.400000000000002</v>
      </c>
      <c r="Q21" s="21">
        <v>27</v>
      </c>
      <c r="R21" s="61">
        <v>24.5</v>
      </c>
      <c r="S21" s="26">
        <f>SUM(S18:S20)</f>
        <v>22</v>
      </c>
      <c r="T21" s="36">
        <f>SUM(T18:T20)</f>
        <v>18.100000000000001</v>
      </c>
      <c r="U21" s="21">
        <v>22.7</v>
      </c>
      <c r="V21" s="61">
        <f t="shared" ref="V21:AD21" si="5">SUM(V18:V20)</f>
        <v>19.100000000000001</v>
      </c>
      <c r="W21" s="26">
        <f t="shared" si="5"/>
        <v>17.8</v>
      </c>
      <c r="X21" s="36">
        <f t="shared" si="5"/>
        <v>12.9</v>
      </c>
      <c r="Y21" s="21">
        <f t="shared" si="5"/>
        <v>10</v>
      </c>
      <c r="Z21" s="61">
        <f t="shared" si="5"/>
        <v>14</v>
      </c>
      <c r="AA21" s="26">
        <f t="shared" si="5"/>
        <v>20</v>
      </c>
      <c r="AB21" s="36">
        <f t="shared" si="5"/>
        <v>25.9</v>
      </c>
      <c r="AC21" s="21">
        <f t="shared" si="5"/>
        <v>26.7</v>
      </c>
      <c r="AD21" s="61">
        <f t="shared" si="5"/>
        <v>29.7</v>
      </c>
      <c r="AE21" s="26">
        <f t="shared" ref="AE21:AH21" si="6">SUM(AE18:AE20)</f>
        <v>41.9</v>
      </c>
      <c r="AF21" s="36">
        <f t="shared" si="6"/>
        <v>0</v>
      </c>
      <c r="AG21" s="21">
        <f t="shared" si="6"/>
        <v>0</v>
      </c>
      <c r="AH21" s="61">
        <f t="shared" si="6"/>
        <v>0</v>
      </c>
    </row>
    <row r="22" spans="1:34" x14ac:dyDescent="0.25">
      <c r="C22" s="25"/>
      <c r="D22" s="22"/>
      <c r="E22" s="22"/>
      <c r="F22" s="22"/>
      <c r="G22" s="25"/>
      <c r="H22" s="24"/>
      <c r="I22" s="24"/>
      <c r="J22" s="24"/>
      <c r="K22" s="25"/>
      <c r="L22" s="24"/>
      <c r="M22" s="24"/>
      <c r="N22" s="24"/>
      <c r="O22" s="25"/>
      <c r="P22" s="24"/>
      <c r="Q22" s="24"/>
      <c r="R22" s="32"/>
      <c r="S22" s="25"/>
      <c r="T22" s="24"/>
      <c r="U22" s="24"/>
      <c r="V22" s="32"/>
      <c r="W22" s="25"/>
      <c r="X22" s="24"/>
      <c r="Y22" s="24"/>
      <c r="Z22" s="32"/>
      <c r="AA22" s="25"/>
      <c r="AB22" s="24"/>
      <c r="AC22" s="24"/>
      <c r="AD22" s="32"/>
      <c r="AE22" s="25"/>
      <c r="AF22" s="24"/>
      <c r="AG22" s="24"/>
      <c r="AH22" s="32"/>
    </row>
    <row r="23" spans="1:34" s="1" customFormat="1" x14ac:dyDescent="0.25">
      <c r="A23" s="14" t="s">
        <v>62</v>
      </c>
      <c r="B23" s="14"/>
      <c r="C23" s="37">
        <v>761.8</v>
      </c>
      <c r="D23" s="36">
        <v>756.40000000000009</v>
      </c>
      <c r="E23" s="36">
        <v>797.6</v>
      </c>
      <c r="F23" s="36">
        <v>786.5</v>
      </c>
      <c r="G23" s="26">
        <v>802.4</v>
      </c>
      <c r="H23" s="21">
        <v>798.8</v>
      </c>
      <c r="I23" s="21">
        <v>836.7</v>
      </c>
      <c r="J23" s="21">
        <v>881.8</v>
      </c>
      <c r="K23" s="26">
        <v>1150</v>
      </c>
      <c r="L23" s="21">
        <v>1135.5999999999999</v>
      </c>
      <c r="M23" s="21">
        <v>1136.8</v>
      </c>
      <c r="N23" s="44">
        <v>1170.5999999999999</v>
      </c>
      <c r="O23" s="26">
        <v>1203.0999999999999</v>
      </c>
      <c r="P23" s="21">
        <v>1196.9000000000001</v>
      </c>
      <c r="Q23" s="21">
        <v>1213.4000000000001</v>
      </c>
      <c r="R23" s="61">
        <v>1154.6999999999998</v>
      </c>
      <c r="S23" s="26">
        <f>S16+S21</f>
        <v>1196.8</v>
      </c>
      <c r="T23" s="36">
        <f>T16+T21</f>
        <v>1253.1999999999998</v>
      </c>
      <c r="U23" s="21">
        <v>1324</v>
      </c>
      <c r="V23" s="61">
        <f>+V16+V21</f>
        <v>1339.6</v>
      </c>
      <c r="W23" s="26">
        <f t="shared" ref="W23:Z23" si="7">+W21+W16</f>
        <v>1476.8</v>
      </c>
      <c r="X23" s="36">
        <f>+X21+X16</f>
        <v>1329.9</v>
      </c>
      <c r="Y23" s="21">
        <f t="shared" si="7"/>
        <v>1215.5</v>
      </c>
      <c r="Z23" s="61">
        <f t="shared" si="7"/>
        <v>1076.0999999999999</v>
      </c>
      <c r="AA23" s="37">
        <f>AA10+AA21+AA16</f>
        <v>1027.6999999999998</v>
      </c>
      <c r="AB23" s="36">
        <f>AB10+AB21+AB16</f>
        <v>1155.8999999999999</v>
      </c>
      <c r="AC23" s="36">
        <f t="shared" ref="AC23:AD23" si="8">AC10+AC21+AC16</f>
        <v>1099.3999999999999</v>
      </c>
      <c r="AD23" s="44">
        <f t="shared" si="8"/>
        <v>1025.3</v>
      </c>
      <c r="AE23" s="37">
        <f>AE10+AE21+AE16</f>
        <v>1058.2</v>
      </c>
      <c r="AF23" s="36">
        <f>AF10+AF21+AF16</f>
        <v>0</v>
      </c>
      <c r="AG23" s="36">
        <f t="shared" ref="AG23:AH23" si="9">AG10+AG21+AG16</f>
        <v>0</v>
      </c>
      <c r="AH23" s="44">
        <f t="shared" si="9"/>
        <v>0</v>
      </c>
    </row>
    <row r="24" spans="1:34" x14ac:dyDescent="0.25">
      <c r="C24" s="23"/>
      <c r="D24" s="22"/>
      <c r="E24" s="22"/>
      <c r="F24" s="22"/>
      <c r="G24" s="23"/>
      <c r="H24" s="22"/>
      <c r="I24" s="22"/>
      <c r="J24" s="22"/>
      <c r="K24" s="23"/>
      <c r="L24" s="22"/>
      <c r="M24" s="22"/>
      <c r="N24" s="22"/>
      <c r="O24" s="23"/>
      <c r="P24" s="22"/>
      <c r="Q24" s="22"/>
      <c r="R24" s="43"/>
      <c r="S24" s="23"/>
      <c r="T24" s="22"/>
      <c r="U24" s="22"/>
      <c r="V24" s="43"/>
      <c r="W24" s="23"/>
      <c r="X24" s="22"/>
      <c r="Y24" s="22"/>
      <c r="Z24" s="43"/>
      <c r="AA24" s="23"/>
      <c r="AB24" s="22"/>
      <c r="AC24" s="22"/>
      <c r="AD24" s="43"/>
      <c r="AE24" s="23"/>
      <c r="AF24" s="22"/>
      <c r="AG24" s="22"/>
      <c r="AH24" s="43"/>
    </row>
    <row r="25" spans="1:34" x14ac:dyDescent="0.25">
      <c r="A25" t="s">
        <v>32</v>
      </c>
      <c r="C25" s="23">
        <v>52.1</v>
      </c>
      <c r="D25" s="22">
        <v>54.1</v>
      </c>
      <c r="E25" s="22">
        <v>65.5</v>
      </c>
      <c r="F25" s="22">
        <v>67.7</v>
      </c>
      <c r="G25" s="23">
        <v>68.400000000000006</v>
      </c>
      <c r="H25" s="22">
        <v>75.2</v>
      </c>
      <c r="I25" s="22">
        <v>69.599999999999994</v>
      </c>
      <c r="J25" s="22">
        <v>87.2</v>
      </c>
      <c r="K25" s="23">
        <v>81.599999999999994</v>
      </c>
      <c r="L25" s="22">
        <v>82.4</v>
      </c>
      <c r="M25" s="22">
        <v>85.2</v>
      </c>
      <c r="N25" s="22">
        <v>80.5</v>
      </c>
      <c r="O25" s="23">
        <v>101.5</v>
      </c>
      <c r="P25" s="22">
        <v>63.6</v>
      </c>
      <c r="Q25" s="22">
        <v>79.400000000000006</v>
      </c>
      <c r="R25" s="43">
        <v>65.8</v>
      </c>
      <c r="S25" s="23">
        <v>101.6</v>
      </c>
      <c r="T25" s="22">
        <v>103.5</v>
      </c>
      <c r="U25" s="22">
        <v>101.7</v>
      </c>
      <c r="V25" s="43">
        <v>117.1</v>
      </c>
      <c r="W25" s="23">
        <v>177</v>
      </c>
      <c r="X25" s="22">
        <v>193.5</v>
      </c>
      <c r="Y25" s="22">
        <v>164.1</v>
      </c>
      <c r="Z25" s="43">
        <v>134.19999999999999</v>
      </c>
      <c r="AA25" s="23">
        <v>123.2</v>
      </c>
      <c r="AB25" s="22">
        <v>92.5</v>
      </c>
      <c r="AC25" s="22">
        <v>97</v>
      </c>
      <c r="AD25" s="43">
        <v>112.1</v>
      </c>
      <c r="AE25" s="23">
        <v>137.80000000000001</v>
      </c>
      <c r="AF25" s="22"/>
      <c r="AG25" s="22"/>
      <c r="AH25" s="43"/>
    </row>
    <row r="26" spans="1:34" x14ac:dyDescent="0.25">
      <c r="A26" t="s">
        <v>54</v>
      </c>
      <c r="C26" s="23"/>
      <c r="D26" s="22"/>
      <c r="E26" s="22"/>
      <c r="F26" s="22"/>
      <c r="G26" s="23"/>
      <c r="H26" s="22"/>
      <c r="I26" s="22"/>
      <c r="J26" s="22"/>
      <c r="K26" s="23">
        <v>8</v>
      </c>
      <c r="L26" s="22">
        <v>15</v>
      </c>
      <c r="M26" s="22">
        <v>13.2</v>
      </c>
      <c r="N26" s="22">
        <v>11.3</v>
      </c>
      <c r="O26" s="23">
        <v>13.7</v>
      </c>
      <c r="P26" s="22">
        <v>14.3</v>
      </c>
      <c r="Q26" s="22">
        <v>15.4</v>
      </c>
      <c r="R26" s="43">
        <v>13.7</v>
      </c>
      <c r="S26" s="23">
        <v>12.3</v>
      </c>
      <c r="T26" s="22">
        <v>11.5</v>
      </c>
      <c r="U26" s="22">
        <v>21.7</v>
      </c>
      <c r="V26" s="43">
        <v>23.7</v>
      </c>
      <c r="W26" s="23">
        <v>19.5</v>
      </c>
      <c r="X26" s="22">
        <v>41</v>
      </c>
      <c r="Y26" s="22">
        <v>59.8</v>
      </c>
      <c r="Z26" s="43">
        <v>77.900000000000006</v>
      </c>
      <c r="AA26" s="23">
        <v>68.5</v>
      </c>
      <c r="AB26" s="22">
        <v>74.400000000000006</v>
      </c>
      <c r="AC26" s="22">
        <v>96.1</v>
      </c>
      <c r="AD26" s="43">
        <v>77.599999999999994</v>
      </c>
      <c r="AE26" s="23">
        <v>87.5</v>
      </c>
      <c r="AF26" s="22"/>
      <c r="AG26" s="22"/>
      <c r="AH26" s="43"/>
    </row>
    <row r="27" spans="1:34" x14ac:dyDescent="0.25">
      <c r="A27" t="s">
        <v>89</v>
      </c>
      <c r="C27" s="23">
        <v>59.4</v>
      </c>
      <c r="D27" s="22">
        <v>73</v>
      </c>
      <c r="E27" s="22">
        <v>96.2</v>
      </c>
      <c r="F27" s="22">
        <v>124</v>
      </c>
      <c r="G27" s="23">
        <v>119.6</v>
      </c>
      <c r="H27" s="22">
        <v>114.5</v>
      </c>
      <c r="I27" s="22">
        <v>140.9</v>
      </c>
      <c r="J27" s="22">
        <v>172.6</v>
      </c>
      <c r="K27" s="23">
        <v>152.6</v>
      </c>
      <c r="L27" s="22">
        <v>164.2</v>
      </c>
      <c r="M27" s="22">
        <v>150</v>
      </c>
      <c r="N27" s="22">
        <v>164</v>
      </c>
      <c r="O27" s="23">
        <v>170.3</v>
      </c>
      <c r="P27" s="22">
        <v>166.2</v>
      </c>
      <c r="Q27" s="22">
        <v>142.5</v>
      </c>
      <c r="R27" s="43">
        <v>144.5</v>
      </c>
      <c r="S27" s="23">
        <v>190</v>
      </c>
      <c r="T27" s="22">
        <v>234.5</v>
      </c>
      <c r="U27" s="22">
        <v>264.3</v>
      </c>
      <c r="V27" s="43">
        <v>255.7</v>
      </c>
      <c r="W27" s="23">
        <v>322.7</v>
      </c>
      <c r="X27" s="22">
        <v>406.7</v>
      </c>
      <c r="Y27" s="22">
        <v>390</v>
      </c>
      <c r="Z27" s="43">
        <v>328.9</v>
      </c>
      <c r="AA27" s="23">
        <v>303.5</v>
      </c>
      <c r="AB27" s="22">
        <v>274.7</v>
      </c>
      <c r="AC27" s="22">
        <v>264</v>
      </c>
      <c r="AD27" s="43">
        <v>283.60000000000002</v>
      </c>
      <c r="AE27" s="23">
        <v>340.5</v>
      </c>
      <c r="AF27" s="22"/>
      <c r="AG27" s="22"/>
      <c r="AH27" s="43"/>
    </row>
    <row r="28" spans="1:34" x14ac:dyDescent="0.25">
      <c r="A28" t="s">
        <v>33</v>
      </c>
      <c r="C28" s="23">
        <v>13.3</v>
      </c>
      <c r="D28" s="22">
        <v>26.8</v>
      </c>
      <c r="E28" s="22">
        <v>22.9</v>
      </c>
      <c r="F28" s="22">
        <v>0</v>
      </c>
      <c r="G28" s="23">
        <v>1.8</v>
      </c>
      <c r="H28" s="22">
        <v>2.9</v>
      </c>
      <c r="I28" s="22">
        <v>0</v>
      </c>
      <c r="J28" s="22">
        <v>12.4</v>
      </c>
      <c r="K28" s="23">
        <v>27.6</v>
      </c>
      <c r="L28" s="22">
        <v>6.6</v>
      </c>
      <c r="M28" s="22">
        <v>8.8000000000000007</v>
      </c>
      <c r="N28" s="22">
        <v>5.8</v>
      </c>
      <c r="O28" s="23">
        <v>9.6</v>
      </c>
      <c r="P28" s="22">
        <v>6.5</v>
      </c>
      <c r="Q28" s="22">
        <v>8.1</v>
      </c>
      <c r="R28" s="43">
        <v>9.5</v>
      </c>
      <c r="S28" s="23">
        <v>9.9</v>
      </c>
      <c r="T28" s="22">
        <v>13.4</v>
      </c>
      <c r="U28" s="22">
        <v>8.1</v>
      </c>
      <c r="V28" s="43">
        <v>1</v>
      </c>
      <c r="W28" s="23">
        <v>6.2</v>
      </c>
      <c r="X28" s="22">
        <v>2.2999999999999998</v>
      </c>
      <c r="Y28" s="22">
        <v>3.1</v>
      </c>
      <c r="Z28" s="43">
        <v>1.5</v>
      </c>
      <c r="AA28" s="23">
        <v>0</v>
      </c>
      <c r="AB28" s="22">
        <v>0</v>
      </c>
      <c r="AC28" s="22">
        <v>0.1</v>
      </c>
      <c r="AD28" s="43">
        <v>0</v>
      </c>
      <c r="AE28" s="23">
        <v>0</v>
      </c>
      <c r="AF28" s="22"/>
      <c r="AG28" s="22"/>
      <c r="AH28" s="43"/>
    </row>
    <row r="29" spans="1:34" x14ac:dyDescent="0.25">
      <c r="A29" t="s">
        <v>58</v>
      </c>
      <c r="C29" s="23">
        <v>0</v>
      </c>
      <c r="D29" s="22">
        <v>0</v>
      </c>
      <c r="E29" s="22">
        <v>0</v>
      </c>
      <c r="F29" s="22">
        <v>0</v>
      </c>
      <c r="G29" s="23">
        <v>0</v>
      </c>
      <c r="H29" s="22">
        <v>0</v>
      </c>
      <c r="I29" s="22">
        <v>0</v>
      </c>
      <c r="J29" s="22">
        <v>0</v>
      </c>
      <c r="K29" s="23">
        <v>0</v>
      </c>
      <c r="L29" s="22">
        <v>0</v>
      </c>
      <c r="M29" s="22">
        <v>0</v>
      </c>
      <c r="N29" s="22">
        <v>0.9</v>
      </c>
      <c r="O29" s="23">
        <v>0</v>
      </c>
      <c r="P29" s="22">
        <v>0</v>
      </c>
      <c r="Q29" s="22">
        <v>0</v>
      </c>
      <c r="R29" s="43">
        <v>0</v>
      </c>
      <c r="S29" s="23">
        <v>0</v>
      </c>
      <c r="T29" s="22">
        <v>0</v>
      </c>
      <c r="U29" s="22">
        <v>0</v>
      </c>
      <c r="V29" s="43">
        <v>0</v>
      </c>
      <c r="W29" s="23">
        <v>0</v>
      </c>
      <c r="X29" s="22">
        <v>0</v>
      </c>
      <c r="Y29" s="22">
        <v>0</v>
      </c>
      <c r="Z29" s="43">
        <v>0</v>
      </c>
      <c r="AA29" s="23">
        <v>0</v>
      </c>
      <c r="AB29" s="22">
        <v>0</v>
      </c>
      <c r="AC29" s="22">
        <v>0</v>
      </c>
      <c r="AD29" s="43">
        <v>0</v>
      </c>
      <c r="AE29" s="23">
        <v>0</v>
      </c>
      <c r="AF29" s="22"/>
      <c r="AG29" s="22"/>
      <c r="AH29" s="43"/>
    </row>
    <row r="30" spans="1:34" x14ac:dyDescent="0.25">
      <c r="A30" t="s">
        <v>34</v>
      </c>
      <c r="C30" s="23">
        <v>58.6</v>
      </c>
      <c r="D30" s="22">
        <v>45.4</v>
      </c>
      <c r="E30" s="22">
        <v>41.3</v>
      </c>
      <c r="F30" s="22">
        <v>33.9</v>
      </c>
      <c r="G30" s="23">
        <v>32.700000000000003</v>
      </c>
      <c r="H30" s="22">
        <v>25.6</v>
      </c>
      <c r="I30" s="22">
        <v>26.4</v>
      </c>
      <c r="J30" s="22">
        <v>28.4</v>
      </c>
      <c r="K30" s="23">
        <v>18</v>
      </c>
      <c r="L30" s="22">
        <v>18.899999999999999</v>
      </c>
      <c r="M30" s="22">
        <v>25.3</v>
      </c>
      <c r="N30" s="22">
        <v>31.6</v>
      </c>
      <c r="O30" s="23">
        <v>81.8</v>
      </c>
      <c r="P30" s="22">
        <v>48.1</v>
      </c>
      <c r="Q30" s="22">
        <v>25.8</v>
      </c>
      <c r="R30" s="43">
        <v>17.7</v>
      </c>
      <c r="S30" s="23">
        <v>15.1</v>
      </c>
      <c r="T30" s="22">
        <v>11.9</v>
      </c>
      <c r="U30" s="22">
        <v>17.8</v>
      </c>
      <c r="V30" s="43">
        <v>18.899999999999999</v>
      </c>
      <c r="W30" s="23">
        <v>31.1</v>
      </c>
      <c r="X30" s="22">
        <v>27.2</v>
      </c>
      <c r="Y30" s="22">
        <v>35.700000000000003</v>
      </c>
      <c r="Z30" s="43">
        <v>45.5</v>
      </c>
      <c r="AA30" s="23">
        <v>53.7</v>
      </c>
      <c r="AB30" s="22">
        <v>40.5</v>
      </c>
      <c r="AC30" s="22">
        <v>41.4</v>
      </c>
      <c r="AD30" s="43">
        <v>38</v>
      </c>
      <c r="AE30" s="23">
        <v>92.1</v>
      </c>
      <c r="AF30" s="22"/>
      <c r="AG30" s="22"/>
      <c r="AH30" s="43"/>
    </row>
    <row r="31" spans="1:34" x14ac:dyDescent="0.25">
      <c r="A31" t="s">
        <v>35</v>
      </c>
      <c r="C31" s="23">
        <v>66</v>
      </c>
      <c r="D31" s="22">
        <v>58.5</v>
      </c>
      <c r="E31" s="22">
        <v>61.7</v>
      </c>
      <c r="F31" s="22">
        <v>79</v>
      </c>
      <c r="G31" s="23">
        <v>71.900000000000006</v>
      </c>
      <c r="H31" s="22">
        <v>81.5</v>
      </c>
      <c r="I31" s="22">
        <v>79</v>
      </c>
      <c r="J31" s="22">
        <v>93.4</v>
      </c>
      <c r="K31" s="23">
        <v>80.099999999999994</v>
      </c>
      <c r="L31" s="22">
        <v>74.400000000000006</v>
      </c>
      <c r="M31" s="22">
        <v>88.3</v>
      </c>
      <c r="N31" s="22">
        <v>68.400000000000006</v>
      </c>
      <c r="O31" s="23">
        <v>74.7</v>
      </c>
      <c r="P31" s="22">
        <v>77.7</v>
      </c>
      <c r="Q31" s="22">
        <v>53.2</v>
      </c>
      <c r="R31" s="43">
        <v>70.2</v>
      </c>
      <c r="S31" s="23">
        <v>98.3</v>
      </c>
      <c r="T31" s="22">
        <v>101.5</v>
      </c>
      <c r="U31" s="22">
        <v>129.19999999999999</v>
      </c>
      <c r="V31" s="43">
        <v>136</v>
      </c>
      <c r="W31" s="23">
        <v>159.1</v>
      </c>
      <c r="X31" s="22">
        <v>164.8</v>
      </c>
      <c r="Y31" s="22">
        <v>151</v>
      </c>
      <c r="Z31" s="43">
        <v>139</v>
      </c>
      <c r="AA31" s="23">
        <v>141.4</v>
      </c>
      <c r="AB31" s="22">
        <v>124.6</v>
      </c>
      <c r="AC31" s="22">
        <v>129.30000000000001</v>
      </c>
      <c r="AD31" s="43">
        <v>116.5</v>
      </c>
      <c r="AE31" s="23">
        <v>137.5</v>
      </c>
      <c r="AF31" s="22"/>
      <c r="AG31" s="22"/>
      <c r="AH31" s="43"/>
    </row>
    <row r="32" spans="1:34" x14ac:dyDescent="0.25">
      <c r="A32" t="s">
        <v>36</v>
      </c>
      <c r="C32" s="23">
        <v>14.1</v>
      </c>
      <c r="D32" s="22">
        <v>11.6</v>
      </c>
      <c r="E32" s="22">
        <v>12</v>
      </c>
      <c r="F32" s="22">
        <v>8.1</v>
      </c>
      <c r="G32" s="23">
        <v>4.5999999999999996</v>
      </c>
      <c r="H32" s="22">
        <v>4.3</v>
      </c>
      <c r="I32" s="22">
        <v>4.2</v>
      </c>
      <c r="J32" s="22">
        <v>4.2</v>
      </c>
      <c r="K32" s="23">
        <v>4.0999999999999996</v>
      </c>
      <c r="L32" s="22">
        <v>0</v>
      </c>
      <c r="M32" s="22">
        <v>0</v>
      </c>
      <c r="N32" s="22">
        <v>0</v>
      </c>
      <c r="O32" s="23">
        <v>0</v>
      </c>
      <c r="P32" s="22">
        <v>0</v>
      </c>
      <c r="Q32" s="22">
        <v>0</v>
      </c>
      <c r="R32" s="43">
        <v>0</v>
      </c>
      <c r="S32" s="23">
        <v>0</v>
      </c>
      <c r="T32" s="22">
        <v>0</v>
      </c>
      <c r="U32" s="22">
        <v>0</v>
      </c>
      <c r="V32" s="43">
        <v>0</v>
      </c>
      <c r="W32" s="23">
        <v>0</v>
      </c>
      <c r="X32" s="22">
        <v>0</v>
      </c>
      <c r="Y32" s="22">
        <v>0</v>
      </c>
      <c r="Z32" s="43">
        <v>0</v>
      </c>
      <c r="AA32" s="23">
        <v>0</v>
      </c>
      <c r="AB32" s="22">
        <v>0</v>
      </c>
      <c r="AC32" s="22">
        <v>12.7</v>
      </c>
      <c r="AD32" s="43">
        <v>0</v>
      </c>
      <c r="AE32" s="23">
        <v>0</v>
      </c>
      <c r="AF32" s="22"/>
      <c r="AG32" s="22"/>
      <c r="AH32" s="43"/>
    </row>
    <row r="33" spans="1:34" x14ac:dyDescent="0.25">
      <c r="A33" t="s">
        <v>37</v>
      </c>
      <c r="C33" s="23">
        <v>249.9</v>
      </c>
      <c r="D33" s="22">
        <v>237</v>
      </c>
      <c r="E33" s="22">
        <v>178.8</v>
      </c>
      <c r="F33" s="22">
        <v>211.4</v>
      </c>
      <c r="G33" s="25">
        <v>198.5</v>
      </c>
      <c r="H33" s="24">
        <v>180.2</v>
      </c>
      <c r="I33" s="24">
        <v>160.6</v>
      </c>
      <c r="J33" s="24">
        <v>184.4</v>
      </c>
      <c r="K33" s="25">
        <v>182.7</v>
      </c>
      <c r="L33" s="24">
        <v>187.6</v>
      </c>
      <c r="M33" s="24">
        <v>190.9</v>
      </c>
      <c r="N33" s="24">
        <v>209.3</v>
      </c>
      <c r="O33" s="25">
        <v>238.6</v>
      </c>
      <c r="P33" s="24">
        <v>257.3</v>
      </c>
      <c r="Q33" s="24">
        <v>325.5</v>
      </c>
      <c r="R33" s="32">
        <v>331.6</v>
      </c>
      <c r="S33" s="25">
        <v>261.8</v>
      </c>
      <c r="T33" s="24">
        <v>297.3</v>
      </c>
      <c r="U33" s="24">
        <v>289.5</v>
      </c>
      <c r="V33" s="32">
        <v>410.7</v>
      </c>
      <c r="W33" s="25">
        <v>364.8</v>
      </c>
      <c r="X33" s="24">
        <v>566.5</v>
      </c>
      <c r="Y33" s="24">
        <v>683.2</v>
      </c>
      <c r="Z33" s="32">
        <v>842.3</v>
      </c>
      <c r="AA33" s="25">
        <v>772</v>
      </c>
      <c r="AB33" s="24">
        <v>679.1</v>
      </c>
      <c r="AC33" s="24">
        <v>694.6</v>
      </c>
      <c r="AD33" s="32">
        <v>557.20000000000005</v>
      </c>
      <c r="AE33" s="25">
        <v>441.8</v>
      </c>
      <c r="AF33" s="24"/>
      <c r="AG33" s="24"/>
      <c r="AH33" s="32"/>
    </row>
    <row r="34" spans="1:34" x14ac:dyDescent="0.25">
      <c r="A34" s="2"/>
      <c r="B34" s="2"/>
      <c r="C34" s="54">
        <v>513.4</v>
      </c>
      <c r="D34" s="55">
        <v>506.40000000000003</v>
      </c>
      <c r="E34" s="55">
        <v>478.4</v>
      </c>
      <c r="F34" s="55">
        <v>524.1</v>
      </c>
      <c r="G34" s="28">
        <v>497.5</v>
      </c>
      <c r="H34" s="27">
        <v>484.2</v>
      </c>
      <c r="I34" s="27">
        <v>480.69999999999993</v>
      </c>
      <c r="J34" s="27">
        <v>582.6</v>
      </c>
      <c r="K34" s="28">
        <v>554.70000000000005</v>
      </c>
      <c r="L34" s="27">
        <v>549.1</v>
      </c>
      <c r="M34" s="27">
        <v>561.70000000000005</v>
      </c>
      <c r="N34" s="27">
        <v>571.79999999999995</v>
      </c>
      <c r="O34" s="28">
        <v>690.2</v>
      </c>
      <c r="P34" s="27">
        <v>633.70000000000005</v>
      </c>
      <c r="Q34" s="27">
        <v>649.9</v>
      </c>
      <c r="R34" s="62">
        <v>653</v>
      </c>
      <c r="S34" s="28">
        <f>SUM(S25:S33)</f>
        <v>689</v>
      </c>
      <c r="T34" s="55">
        <f>SUM(T25:T33)</f>
        <v>773.59999999999991</v>
      </c>
      <c r="U34" s="27">
        <v>832.3</v>
      </c>
      <c r="V34" s="62">
        <f t="shared" ref="V34:AD34" si="10">SUM(V25:V33)</f>
        <v>963.09999999999991</v>
      </c>
      <c r="W34" s="28">
        <f t="shared" si="10"/>
        <v>1080.4000000000001</v>
      </c>
      <c r="X34" s="55">
        <f t="shared" si="10"/>
        <v>1402</v>
      </c>
      <c r="Y34" s="27">
        <f t="shared" si="10"/>
        <v>1486.9</v>
      </c>
      <c r="Z34" s="62">
        <f t="shared" si="10"/>
        <v>1569.3</v>
      </c>
      <c r="AA34" s="28">
        <f t="shared" si="10"/>
        <v>1462.3</v>
      </c>
      <c r="AB34" s="55">
        <f>SUM(AB25:AB33)</f>
        <v>1285.8000000000002</v>
      </c>
      <c r="AC34" s="27">
        <f t="shared" si="10"/>
        <v>1335.2000000000003</v>
      </c>
      <c r="AD34" s="62">
        <f t="shared" si="10"/>
        <v>1185</v>
      </c>
      <c r="AE34" s="28">
        <f t="shared" ref="AE34" si="11">SUM(AE25:AE33)</f>
        <v>1237.2</v>
      </c>
      <c r="AF34" s="55">
        <f>SUM(AF25:AF33)</f>
        <v>0</v>
      </c>
      <c r="AG34" s="27">
        <f t="shared" ref="AG34:AH34" si="12">SUM(AG25:AG33)</f>
        <v>0</v>
      </c>
      <c r="AH34" s="62">
        <f t="shared" si="12"/>
        <v>0</v>
      </c>
    </row>
    <row r="35" spans="1:34" x14ac:dyDescent="0.25">
      <c r="C35" s="23"/>
      <c r="D35" s="22"/>
      <c r="E35" s="22"/>
      <c r="F35" s="22"/>
      <c r="G35" s="23"/>
      <c r="H35" s="22"/>
      <c r="I35" s="22"/>
      <c r="J35" s="22"/>
      <c r="K35" s="23"/>
      <c r="L35" s="22"/>
      <c r="M35" s="22"/>
      <c r="N35" s="22"/>
      <c r="O35" s="23"/>
      <c r="P35" s="22"/>
      <c r="Q35" s="22"/>
      <c r="R35" s="43"/>
      <c r="S35" s="23"/>
      <c r="T35" s="22"/>
      <c r="U35" s="22"/>
      <c r="V35" s="43"/>
      <c r="W35" s="23"/>
      <c r="X35" s="22"/>
      <c r="Y35" s="22"/>
      <c r="Z35" s="43"/>
      <c r="AA35" s="23"/>
      <c r="AB35" s="22"/>
      <c r="AC35" s="22"/>
      <c r="AD35" s="43"/>
      <c r="AE35" s="23"/>
      <c r="AF35" s="22"/>
      <c r="AG35" s="22"/>
      <c r="AH35" s="43"/>
    </row>
    <row r="36" spans="1:34" ht="15" customHeight="1" x14ac:dyDescent="0.25">
      <c r="A36" t="s">
        <v>38</v>
      </c>
      <c r="C36" s="23">
        <v>5.6</v>
      </c>
      <c r="D36" s="22">
        <v>0</v>
      </c>
      <c r="E36" s="22">
        <v>0</v>
      </c>
      <c r="F36" s="22">
        <v>15.9</v>
      </c>
      <c r="G36" s="25">
        <v>10.9</v>
      </c>
      <c r="H36" s="24">
        <v>33</v>
      </c>
      <c r="I36" s="24">
        <v>0</v>
      </c>
      <c r="J36" s="24">
        <v>0</v>
      </c>
      <c r="K36" s="25">
        <v>46.5</v>
      </c>
      <c r="L36" s="24">
        <v>0</v>
      </c>
      <c r="M36" s="24">
        <v>0</v>
      </c>
      <c r="N36" s="24">
        <v>0</v>
      </c>
      <c r="O36" s="25">
        <v>0</v>
      </c>
      <c r="P36" s="24">
        <v>0</v>
      </c>
      <c r="Q36" s="24">
        <v>19.8</v>
      </c>
      <c r="R36" s="32">
        <v>17.100000000000001</v>
      </c>
      <c r="S36" s="25">
        <v>17.399999999999999</v>
      </c>
      <c r="T36" s="24">
        <v>33.9</v>
      </c>
      <c r="U36" s="24">
        <v>46.8</v>
      </c>
      <c r="V36" s="32">
        <v>150.80000000000001</v>
      </c>
      <c r="W36" s="25">
        <v>20.3</v>
      </c>
      <c r="X36" s="24">
        <v>92</v>
      </c>
      <c r="Y36" s="24">
        <v>131.9</v>
      </c>
      <c r="Z36" s="32">
        <v>110</v>
      </c>
      <c r="AA36" s="25">
        <v>86.5</v>
      </c>
      <c r="AB36" s="24">
        <v>0</v>
      </c>
      <c r="AC36" s="24">
        <v>24.1</v>
      </c>
      <c r="AD36" s="32">
        <v>133.6</v>
      </c>
      <c r="AE36" s="25">
        <v>32.6</v>
      </c>
      <c r="AF36" s="24"/>
      <c r="AG36" s="24"/>
      <c r="AH36" s="32"/>
    </row>
    <row r="37" spans="1:34" s="1" customFormat="1" x14ac:dyDescent="0.25">
      <c r="A37" s="14" t="s">
        <v>63</v>
      </c>
      <c r="B37" s="14"/>
      <c r="C37" s="37">
        <v>519</v>
      </c>
      <c r="D37" s="36">
        <v>506.40000000000003</v>
      </c>
      <c r="E37" s="36">
        <v>478.4</v>
      </c>
      <c r="F37" s="36">
        <v>540</v>
      </c>
      <c r="G37" s="26">
        <v>508.4</v>
      </c>
      <c r="H37" s="21">
        <v>517.20000000000005</v>
      </c>
      <c r="I37" s="21">
        <v>480.69999999999993</v>
      </c>
      <c r="J37" s="21">
        <v>582.6</v>
      </c>
      <c r="K37" s="26">
        <v>601.20000000000005</v>
      </c>
      <c r="L37" s="21">
        <v>549.1</v>
      </c>
      <c r="M37" s="21">
        <v>561.70000000000005</v>
      </c>
      <c r="N37" s="21">
        <v>571.79999999999995</v>
      </c>
      <c r="O37" s="26">
        <v>690.2</v>
      </c>
      <c r="P37" s="21">
        <v>633.70000000000005</v>
      </c>
      <c r="Q37" s="21">
        <v>669.69999999999993</v>
      </c>
      <c r="R37" s="61">
        <v>670.1</v>
      </c>
      <c r="S37" s="26">
        <f>SUM(S34:S36)</f>
        <v>706.4</v>
      </c>
      <c r="T37" s="36">
        <f>SUM(T34:T36)</f>
        <v>807.49999999999989</v>
      </c>
      <c r="U37" s="21">
        <v>879.1</v>
      </c>
      <c r="V37" s="61">
        <f t="shared" ref="V37:AD37" si="13">+V34+V36</f>
        <v>1113.8999999999999</v>
      </c>
      <c r="W37" s="26">
        <f t="shared" si="13"/>
        <v>1100.7</v>
      </c>
      <c r="X37" s="36">
        <f t="shared" si="13"/>
        <v>1494</v>
      </c>
      <c r="Y37" s="21">
        <f t="shared" si="13"/>
        <v>1618.8000000000002</v>
      </c>
      <c r="Z37" s="61">
        <f t="shared" si="13"/>
        <v>1679.3</v>
      </c>
      <c r="AA37" s="26">
        <f t="shared" si="13"/>
        <v>1548.8</v>
      </c>
      <c r="AB37" s="36">
        <f>+AB34+AB36</f>
        <v>1285.8000000000002</v>
      </c>
      <c r="AC37" s="21">
        <f t="shared" si="13"/>
        <v>1359.3000000000002</v>
      </c>
      <c r="AD37" s="61">
        <f t="shared" si="13"/>
        <v>1318.6</v>
      </c>
      <c r="AE37" s="26">
        <f t="shared" ref="AE37" si="14">+AE34+AE36</f>
        <v>1269.8</v>
      </c>
      <c r="AF37" s="36">
        <f>+AF34+AF36</f>
        <v>0</v>
      </c>
      <c r="AG37" s="21">
        <f t="shared" ref="AG37:AH37" si="15">+AG34+AG36</f>
        <v>0</v>
      </c>
      <c r="AH37" s="61">
        <f t="shared" si="15"/>
        <v>0</v>
      </c>
    </row>
    <row r="38" spans="1:34" x14ac:dyDescent="0.25">
      <c r="C38" s="25"/>
      <c r="D38" s="22"/>
      <c r="E38" s="22"/>
      <c r="F38" s="22"/>
      <c r="G38" s="25"/>
      <c r="H38" s="24"/>
      <c r="I38" s="24"/>
      <c r="J38" s="24"/>
      <c r="K38" s="25"/>
      <c r="L38" s="24"/>
      <c r="M38" s="24"/>
      <c r="N38" s="24"/>
      <c r="O38" s="25"/>
      <c r="P38" s="24"/>
      <c r="Q38" s="24"/>
      <c r="R38" s="32"/>
      <c r="S38" s="25"/>
      <c r="T38" s="24"/>
      <c r="U38" s="24"/>
      <c r="V38" s="32"/>
      <c r="W38" s="25"/>
      <c r="X38" s="24"/>
      <c r="Y38" s="24"/>
      <c r="Z38" s="32"/>
      <c r="AA38" s="25"/>
      <c r="AB38" s="24"/>
      <c r="AC38" s="24"/>
      <c r="AD38" s="32"/>
      <c r="AE38" s="25"/>
      <c r="AF38" s="24"/>
      <c r="AG38" s="24"/>
      <c r="AH38" s="32"/>
    </row>
    <row r="39" spans="1:34" s="1" customFormat="1" x14ac:dyDescent="0.25">
      <c r="A39" s="16" t="s">
        <v>65</v>
      </c>
      <c r="B39" s="16"/>
      <c r="C39" s="53">
        <v>1280.8000000000002</v>
      </c>
      <c r="D39" s="56">
        <v>1262.8000000000002</v>
      </c>
      <c r="E39" s="56">
        <v>1276</v>
      </c>
      <c r="F39" s="56">
        <v>1326.5</v>
      </c>
      <c r="G39" s="53">
        <v>1310.8</v>
      </c>
      <c r="H39" s="29">
        <v>1316</v>
      </c>
      <c r="I39" s="30">
        <v>1317.4</v>
      </c>
      <c r="J39" s="30">
        <v>1464.4</v>
      </c>
      <c r="K39" s="31">
        <v>1751.2</v>
      </c>
      <c r="L39" s="29">
        <v>1684.6999999999998</v>
      </c>
      <c r="M39" s="29">
        <v>1698.5</v>
      </c>
      <c r="N39" s="29">
        <v>1742.3999999999999</v>
      </c>
      <c r="O39" s="31">
        <v>1893.3</v>
      </c>
      <c r="P39" s="29">
        <v>1830.6000000000001</v>
      </c>
      <c r="Q39" s="29">
        <v>1883.1</v>
      </c>
      <c r="R39" s="45">
        <v>1824.7999999999997</v>
      </c>
      <c r="S39" s="31">
        <f>S23+S37</f>
        <v>1903.1999999999998</v>
      </c>
      <c r="T39" s="29">
        <f>T23+T37</f>
        <v>2060.6999999999998</v>
      </c>
      <c r="U39" s="29">
        <v>2203.1</v>
      </c>
      <c r="V39" s="45">
        <f t="shared" ref="V39:AD39" si="16">+V37+V23</f>
        <v>2453.5</v>
      </c>
      <c r="W39" s="31">
        <f t="shared" si="16"/>
        <v>2577.5</v>
      </c>
      <c r="X39" s="29">
        <f t="shared" si="16"/>
        <v>2823.9</v>
      </c>
      <c r="Y39" s="29">
        <f t="shared" si="16"/>
        <v>2834.3</v>
      </c>
      <c r="Z39" s="45">
        <f t="shared" si="16"/>
        <v>2755.3999999999996</v>
      </c>
      <c r="AA39" s="31">
        <f t="shared" si="16"/>
        <v>2576.5</v>
      </c>
      <c r="AB39" s="29">
        <f>+AB37+AB23</f>
        <v>2441.6999999999998</v>
      </c>
      <c r="AC39" s="29">
        <f t="shared" si="16"/>
        <v>2458.6999999999998</v>
      </c>
      <c r="AD39" s="45">
        <f t="shared" si="16"/>
        <v>2343.8999999999996</v>
      </c>
      <c r="AE39" s="31">
        <f t="shared" ref="AE39" si="17">+AE37+AE23</f>
        <v>2328</v>
      </c>
      <c r="AF39" s="29">
        <f>+AF37+AF23</f>
        <v>0</v>
      </c>
      <c r="AG39" s="29">
        <f t="shared" ref="AG39:AH39" si="18">+AG37+AG23</f>
        <v>0</v>
      </c>
      <c r="AH39" s="45">
        <f t="shared" si="18"/>
        <v>0</v>
      </c>
    </row>
    <row r="40" spans="1:34" x14ac:dyDescent="0.25">
      <c r="C40" s="66"/>
      <c r="D40" s="22"/>
      <c r="E40" s="22"/>
      <c r="F40" s="22"/>
      <c r="G40" s="23"/>
      <c r="H40" s="22"/>
      <c r="I40" s="22"/>
      <c r="J40" s="22"/>
      <c r="K40" s="23"/>
      <c r="L40" s="22"/>
      <c r="M40" s="22"/>
      <c r="N40" s="22"/>
      <c r="O40" s="23"/>
      <c r="P40" s="22"/>
      <c r="Q40" s="22"/>
      <c r="R40" s="43"/>
      <c r="S40" s="23"/>
      <c r="T40" s="22"/>
      <c r="U40" s="22"/>
      <c r="V40" s="43"/>
      <c r="W40" s="23"/>
      <c r="X40" s="22"/>
      <c r="Y40" s="22"/>
      <c r="Z40" s="43"/>
      <c r="AA40" s="23"/>
      <c r="AB40" s="22"/>
      <c r="AC40" s="22"/>
      <c r="AD40" s="43"/>
      <c r="AE40" s="23"/>
      <c r="AF40" s="22"/>
      <c r="AG40" s="22"/>
      <c r="AH40" s="43"/>
    </row>
    <row r="41" spans="1:34" x14ac:dyDescent="0.25">
      <c r="A41" s="1"/>
      <c r="C41" s="23"/>
      <c r="D41" s="22"/>
      <c r="E41" s="22"/>
      <c r="F41" s="22"/>
      <c r="G41" s="23"/>
      <c r="H41" s="22"/>
      <c r="I41" s="22"/>
      <c r="J41" s="22"/>
      <c r="K41" s="23"/>
      <c r="L41" s="22"/>
      <c r="M41" s="22"/>
      <c r="N41" s="22"/>
      <c r="O41" s="23"/>
      <c r="P41" s="22"/>
      <c r="Q41" s="22"/>
      <c r="R41" s="43"/>
      <c r="S41" s="23"/>
      <c r="T41" s="22"/>
      <c r="U41" s="22"/>
      <c r="V41" s="43"/>
      <c r="W41" s="23"/>
      <c r="X41" s="22"/>
      <c r="Y41" s="22"/>
      <c r="Z41" s="43"/>
      <c r="AA41" s="23"/>
      <c r="AB41" s="22"/>
      <c r="AC41" s="22"/>
      <c r="AD41" s="43"/>
      <c r="AE41" s="23"/>
      <c r="AF41" s="22"/>
      <c r="AG41" s="22"/>
      <c r="AH41" s="43"/>
    </row>
    <row r="42" spans="1:34" x14ac:dyDescent="0.25">
      <c r="C42" s="23"/>
      <c r="D42" s="22"/>
      <c r="E42" s="22"/>
      <c r="F42" s="22"/>
      <c r="G42" s="23"/>
      <c r="H42" s="22"/>
      <c r="I42" s="22"/>
      <c r="J42" s="22"/>
      <c r="K42" s="23"/>
      <c r="L42" s="22"/>
      <c r="M42" s="22"/>
      <c r="N42" s="22"/>
      <c r="O42" s="23"/>
      <c r="P42" s="22"/>
      <c r="Q42" s="22"/>
      <c r="R42" s="43"/>
      <c r="S42" s="23"/>
      <c r="T42" s="22"/>
      <c r="U42" s="22"/>
      <c r="V42" s="43"/>
      <c r="W42" s="23"/>
      <c r="X42" s="22"/>
      <c r="Y42" s="22"/>
      <c r="Z42" s="43"/>
      <c r="AA42" s="23"/>
      <c r="AB42" s="22"/>
      <c r="AC42" s="22"/>
      <c r="AD42" s="43"/>
      <c r="AE42" s="23"/>
      <c r="AF42" s="22"/>
      <c r="AG42" s="22"/>
      <c r="AH42" s="43"/>
    </row>
    <row r="43" spans="1:34" x14ac:dyDescent="0.25">
      <c r="A43" s="1" t="s">
        <v>66</v>
      </c>
      <c r="C43" s="23"/>
      <c r="D43" s="22"/>
      <c r="E43" s="22"/>
      <c r="F43" s="22"/>
      <c r="G43" s="23"/>
      <c r="H43" s="22"/>
      <c r="I43" s="22"/>
      <c r="J43" s="22"/>
      <c r="K43" s="23"/>
      <c r="L43" s="22"/>
      <c r="M43" s="22"/>
      <c r="N43" s="22"/>
      <c r="O43" s="23"/>
      <c r="P43" s="22"/>
      <c r="Q43" s="22"/>
      <c r="R43" s="43"/>
      <c r="S43" s="23"/>
      <c r="T43" s="22"/>
      <c r="U43" s="22"/>
      <c r="V43" s="43"/>
      <c r="W43" s="23"/>
      <c r="X43" s="22"/>
      <c r="Y43" s="22"/>
      <c r="Z43" s="43"/>
      <c r="AA43" s="23"/>
      <c r="AB43" s="22"/>
      <c r="AC43" s="22"/>
      <c r="AD43" s="43"/>
      <c r="AE43" s="23"/>
      <c r="AF43" s="22"/>
      <c r="AG43" s="22"/>
      <c r="AH43" s="43"/>
    </row>
    <row r="44" spans="1:34" x14ac:dyDescent="0.25">
      <c r="A44" t="s">
        <v>39</v>
      </c>
      <c r="C44" s="23">
        <v>6.7</v>
      </c>
      <c r="D44" s="22">
        <v>6.7</v>
      </c>
      <c r="E44" s="22">
        <v>6.7</v>
      </c>
      <c r="F44" s="22">
        <v>6.7</v>
      </c>
      <c r="G44" s="23">
        <v>6.7</v>
      </c>
      <c r="H44" s="22">
        <v>6.7</v>
      </c>
      <c r="I44" s="22">
        <v>6.7</v>
      </c>
      <c r="J44" s="22">
        <v>6.7</v>
      </c>
      <c r="K44" s="23">
        <v>6.7</v>
      </c>
      <c r="L44" s="22">
        <v>6.7</v>
      </c>
      <c r="M44" s="22">
        <v>6.7</v>
      </c>
      <c r="N44" s="22">
        <v>6.7</v>
      </c>
      <c r="O44" s="23">
        <v>6.7</v>
      </c>
      <c r="P44" s="22">
        <v>6.7</v>
      </c>
      <c r="Q44" s="22">
        <v>6.7</v>
      </c>
      <c r="R44" s="43">
        <v>6.5</v>
      </c>
      <c r="S44" s="23">
        <v>6.5</v>
      </c>
      <c r="T44" s="22">
        <v>6.2</v>
      </c>
      <c r="U44" s="22">
        <v>6.2</v>
      </c>
      <c r="V44" s="43">
        <v>6.2</v>
      </c>
      <c r="W44" s="23">
        <v>6.2</v>
      </c>
      <c r="X44" s="22">
        <v>5.9</v>
      </c>
      <c r="Y44" s="22">
        <v>5.9</v>
      </c>
      <c r="Z44" s="43">
        <v>5.9</v>
      </c>
      <c r="AA44" s="23">
        <v>5.9</v>
      </c>
      <c r="AB44" s="22">
        <v>5.4</v>
      </c>
      <c r="AC44" s="22">
        <v>5.4</v>
      </c>
      <c r="AD44" s="43">
        <v>5.4</v>
      </c>
      <c r="AE44" s="23">
        <v>5.4</v>
      </c>
      <c r="AF44" s="22"/>
      <c r="AG44" s="22"/>
      <c r="AH44" s="43"/>
    </row>
    <row r="45" spans="1:34" x14ac:dyDescent="0.25">
      <c r="A45" t="s">
        <v>40</v>
      </c>
      <c r="C45" s="23">
        <v>-10.3</v>
      </c>
      <c r="D45" s="22">
        <v>-6.3000000000000007</v>
      </c>
      <c r="E45" s="22">
        <v>1.1000000000000001</v>
      </c>
      <c r="F45" s="22">
        <v>7</v>
      </c>
      <c r="G45" s="23">
        <v>4</v>
      </c>
      <c r="H45" s="22">
        <v>15.7</v>
      </c>
      <c r="I45" s="22">
        <v>14</v>
      </c>
      <c r="J45" s="22">
        <v>-24.5</v>
      </c>
      <c r="K45" s="23">
        <v>9.8000000000000007</v>
      </c>
      <c r="L45" s="22">
        <v>3.2</v>
      </c>
      <c r="M45" s="22">
        <v>-3.3</v>
      </c>
      <c r="N45" s="22">
        <v>8.9</v>
      </c>
      <c r="O45" s="23">
        <v>35.5</v>
      </c>
      <c r="P45" s="22">
        <v>29.5</v>
      </c>
      <c r="Q45" s="22">
        <v>-5.6</v>
      </c>
      <c r="R45" s="43">
        <v>4.0999999999999996</v>
      </c>
      <c r="S45" s="23">
        <v>-35.799999999999997</v>
      </c>
      <c r="T45" s="22">
        <v>-167.2</v>
      </c>
      <c r="U45" s="22">
        <v>-117.2</v>
      </c>
      <c r="V45" s="43">
        <v>-31.2</v>
      </c>
      <c r="W45" s="23">
        <v>-2.9</v>
      </c>
      <c r="X45" s="22">
        <v>67.8</v>
      </c>
      <c r="Y45" s="22">
        <v>80.900000000000006</v>
      </c>
      <c r="Z45" s="43">
        <v>63.1</v>
      </c>
      <c r="AA45" s="23">
        <v>20.6</v>
      </c>
      <c r="AB45" s="22">
        <v>14.1</v>
      </c>
      <c r="AC45" s="22">
        <v>13.7</v>
      </c>
      <c r="AD45" s="43">
        <v>-35.299999999999997</v>
      </c>
      <c r="AE45" s="23">
        <v>-8</v>
      </c>
      <c r="AF45" s="22"/>
      <c r="AG45" s="22"/>
      <c r="AH45" s="43"/>
    </row>
    <row r="46" spans="1:34" x14ac:dyDescent="0.25">
      <c r="A46" t="s">
        <v>41</v>
      </c>
      <c r="C46" s="23">
        <v>796.2</v>
      </c>
      <c r="D46" s="22">
        <v>793</v>
      </c>
      <c r="E46" s="22">
        <v>793.5</v>
      </c>
      <c r="F46" s="22">
        <v>820.7</v>
      </c>
      <c r="G46" s="25">
        <v>838.9</v>
      </c>
      <c r="H46" s="24">
        <v>839.8</v>
      </c>
      <c r="I46" s="24">
        <v>830.7</v>
      </c>
      <c r="J46" s="32">
        <v>844.6</v>
      </c>
      <c r="K46" s="25">
        <v>835.3</v>
      </c>
      <c r="L46" s="24">
        <v>815.2</v>
      </c>
      <c r="M46" s="24">
        <v>816</v>
      </c>
      <c r="N46" s="24">
        <v>843.4</v>
      </c>
      <c r="O46" s="25">
        <v>866.6</v>
      </c>
      <c r="P46" s="24">
        <v>881.1</v>
      </c>
      <c r="Q46" s="24">
        <v>901.6</v>
      </c>
      <c r="R46" s="32">
        <v>891.9</v>
      </c>
      <c r="S46" s="25">
        <v>815.9</v>
      </c>
      <c r="T46" s="24">
        <v>851.6</v>
      </c>
      <c r="U46" s="24">
        <v>917.1</v>
      </c>
      <c r="V46" s="32">
        <v>1018.3</v>
      </c>
      <c r="W46" s="25">
        <v>1010.9</v>
      </c>
      <c r="X46" s="24">
        <v>1174.8</v>
      </c>
      <c r="Y46" s="24">
        <v>1236.5</v>
      </c>
      <c r="Z46" s="32">
        <v>1261.7</v>
      </c>
      <c r="AA46" s="25">
        <v>1210.5</v>
      </c>
      <c r="AB46" s="24">
        <v>1230.7</v>
      </c>
      <c r="AC46" s="24">
        <v>1262.5</v>
      </c>
      <c r="AD46" s="32">
        <v>1227.8</v>
      </c>
      <c r="AE46" s="25">
        <v>1226</v>
      </c>
      <c r="AF46" s="24"/>
      <c r="AG46" s="24"/>
      <c r="AH46" s="32"/>
    </row>
    <row r="47" spans="1:34" s="1" customFormat="1" x14ac:dyDescent="0.25">
      <c r="A47" s="14" t="s">
        <v>67</v>
      </c>
      <c r="B47" s="14"/>
      <c r="C47" s="37">
        <v>792.6</v>
      </c>
      <c r="D47" s="36">
        <v>793.4</v>
      </c>
      <c r="E47" s="36">
        <v>801.3</v>
      </c>
      <c r="F47" s="36">
        <v>834.40000000000009</v>
      </c>
      <c r="G47" s="26">
        <v>849.6</v>
      </c>
      <c r="H47" s="21">
        <f>SUM(H44:H46)</f>
        <v>862.19999999999993</v>
      </c>
      <c r="I47" s="21">
        <f>SUM(I44:I46)</f>
        <v>851.40000000000009</v>
      </c>
      <c r="J47" s="21">
        <f>SUM(J44:J46)</f>
        <v>826.80000000000007</v>
      </c>
      <c r="K47" s="26">
        <v>851.8</v>
      </c>
      <c r="L47" s="21">
        <v>825.1</v>
      </c>
      <c r="M47" s="21">
        <v>819.4</v>
      </c>
      <c r="N47" s="21">
        <v>859</v>
      </c>
      <c r="O47" s="26">
        <v>908.80000000000007</v>
      </c>
      <c r="P47" s="21">
        <v>917.30000000000007</v>
      </c>
      <c r="Q47" s="21">
        <v>902.7</v>
      </c>
      <c r="R47" s="61">
        <v>902.5</v>
      </c>
      <c r="S47" s="37">
        <f>SUM(S44:S46)</f>
        <v>786.6</v>
      </c>
      <c r="T47" s="36">
        <f>SUM(T44:T46)</f>
        <v>690.6</v>
      </c>
      <c r="U47" s="21">
        <v>806.1</v>
      </c>
      <c r="V47" s="61">
        <f t="shared" ref="V47:AD47" si="19">SUM(V44:V46)</f>
        <v>993.3</v>
      </c>
      <c r="W47" s="37">
        <f t="shared" si="19"/>
        <v>1014.1999999999999</v>
      </c>
      <c r="X47" s="36">
        <f t="shared" si="19"/>
        <v>1248.5</v>
      </c>
      <c r="Y47" s="21">
        <f t="shared" si="19"/>
        <v>1323.3</v>
      </c>
      <c r="Z47" s="61">
        <f t="shared" si="19"/>
        <v>1330.7</v>
      </c>
      <c r="AA47" s="37">
        <f t="shared" si="19"/>
        <v>1237</v>
      </c>
      <c r="AB47" s="36">
        <f t="shared" si="19"/>
        <v>1250.2</v>
      </c>
      <c r="AC47" s="21">
        <f t="shared" si="19"/>
        <v>1281.5999999999999</v>
      </c>
      <c r="AD47" s="61">
        <f t="shared" si="19"/>
        <v>1197.8999999999999</v>
      </c>
      <c r="AE47" s="37">
        <f t="shared" ref="AE47:AH47" si="20">SUM(AE44:AE46)</f>
        <v>1223.4000000000001</v>
      </c>
      <c r="AF47" s="36">
        <f t="shared" si="20"/>
        <v>0</v>
      </c>
      <c r="AG47" s="21">
        <f t="shared" si="20"/>
        <v>0</v>
      </c>
      <c r="AH47" s="61">
        <f t="shared" si="20"/>
        <v>0</v>
      </c>
    </row>
    <row r="48" spans="1:34" x14ac:dyDescent="0.25">
      <c r="C48" s="23"/>
      <c r="D48" s="22"/>
      <c r="E48" s="22"/>
      <c r="F48" s="22"/>
      <c r="G48" s="23"/>
      <c r="H48" s="22"/>
      <c r="I48" s="22"/>
      <c r="J48" s="22"/>
      <c r="K48" s="23"/>
      <c r="L48" s="22"/>
      <c r="M48" s="22"/>
      <c r="N48" s="22"/>
      <c r="O48" s="23"/>
      <c r="P48" s="22"/>
      <c r="Q48" s="22"/>
      <c r="R48" s="43"/>
      <c r="S48" s="23"/>
      <c r="T48" s="22"/>
      <c r="U48" s="22"/>
      <c r="V48" s="43"/>
      <c r="W48" s="23"/>
      <c r="X48" s="22"/>
      <c r="Y48" s="22"/>
      <c r="Z48" s="43"/>
      <c r="AA48" s="23"/>
      <c r="AB48" s="22"/>
      <c r="AC48" s="22"/>
      <c r="AD48" s="43"/>
      <c r="AE48" s="23"/>
      <c r="AF48" s="22"/>
      <c r="AG48" s="22"/>
      <c r="AH48" s="43"/>
    </row>
    <row r="49" spans="1:34" x14ac:dyDescent="0.25">
      <c r="A49" t="s">
        <v>42</v>
      </c>
      <c r="C49" s="23">
        <v>184.2</v>
      </c>
      <c r="D49" s="22">
        <v>176.3</v>
      </c>
      <c r="E49" s="22">
        <v>172.4</v>
      </c>
      <c r="F49" s="22">
        <v>195.5</v>
      </c>
      <c r="G49" s="23">
        <v>159.80000000000001</v>
      </c>
      <c r="H49" s="22">
        <v>185</v>
      </c>
      <c r="I49" s="22">
        <v>178.8</v>
      </c>
      <c r="J49" s="22">
        <v>206.5</v>
      </c>
      <c r="K49" s="23">
        <v>233.9</v>
      </c>
      <c r="L49" s="22">
        <v>207.2</v>
      </c>
      <c r="M49" s="22">
        <v>271.39999999999998</v>
      </c>
      <c r="N49" s="22">
        <v>268.39999999999998</v>
      </c>
      <c r="O49" s="23">
        <v>254.1</v>
      </c>
      <c r="P49" s="22">
        <v>272.8</v>
      </c>
      <c r="Q49" s="22">
        <v>286</v>
      </c>
      <c r="R49" s="43">
        <v>282.39999999999998</v>
      </c>
      <c r="S49" s="23">
        <v>307.10000000000002</v>
      </c>
      <c r="T49" s="22">
        <v>371.3</v>
      </c>
      <c r="U49" s="22">
        <v>265.5</v>
      </c>
      <c r="V49" s="43">
        <v>302.10000000000002</v>
      </c>
      <c r="W49" s="23">
        <v>297.39999999999998</v>
      </c>
      <c r="X49" s="22">
        <v>281.3</v>
      </c>
      <c r="Y49" s="22">
        <v>266.90000000000003</v>
      </c>
      <c r="Z49" s="43">
        <v>200.6</v>
      </c>
      <c r="AA49" s="23">
        <v>190.5</v>
      </c>
      <c r="AB49" s="22">
        <v>190</v>
      </c>
      <c r="AC49" s="22">
        <v>179.79999999999998</v>
      </c>
      <c r="AD49" s="43">
        <v>109.8</v>
      </c>
      <c r="AE49" s="23">
        <v>109</v>
      </c>
      <c r="AF49" s="22"/>
      <c r="AG49" s="22"/>
      <c r="AH49" s="43"/>
    </row>
    <row r="50" spans="1:34" x14ac:dyDescent="0.25">
      <c r="A50" t="s">
        <v>76</v>
      </c>
      <c r="C50" s="23">
        <v>0</v>
      </c>
      <c r="D50" s="22">
        <v>0</v>
      </c>
      <c r="E50" s="22">
        <v>0</v>
      </c>
      <c r="F50" s="22">
        <v>0</v>
      </c>
      <c r="G50" s="23">
        <v>0</v>
      </c>
      <c r="H50" s="22">
        <v>0</v>
      </c>
      <c r="I50" s="22">
        <v>0</v>
      </c>
      <c r="J50" s="22">
        <v>0</v>
      </c>
      <c r="K50" s="23">
        <v>0</v>
      </c>
      <c r="L50" s="22">
        <v>0</v>
      </c>
      <c r="M50" s="22">
        <v>0</v>
      </c>
      <c r="N50" s="22">
        <v>0</v>
      </c>
      <c r="O50" s="23">
        <v>0</v>
      </c>
      <c r="P50" s="22">
        <v>0</v>
      </c>
      <c r="Q50" s="22">
        <v>0</v>
      </c>
      <c r="R50" s="43">
        <v>0</v>
      </c>
      <c r="S50" s="23">
        <v>0</v>
      </c>
      <c r="T50" s="22">
        <v>98.6</v>
      </c>
      <c r="U50" s="22">
        <v>98.6</v>
      </c>
      <c r="V50" s="43">
        <v>98.7</v>
      </c>
      <c r="W50" s="23">
        <v>73.400000000000006</v>
      </c>
      <c r="X50" s="22">
        <v>73.5</v>
      </c>
      <c r="Y50" s="22">
        <v>73.599999999999994</v>
      </c>
      <c r="Z50" s="43">
        <v>73.7</v>
      </c>
      <c r="AA50" s="23">
        <v>73.900000000000006</v>
      </c>
      <c r="AB50" s="22">
        <v>0</v>
      </c>
      <c r="AC50" s="22">
        <v>0</v>
      </c>
      <c r="AD50" s="43">
        <v>0</v>
      </c>
      <c r="AE50" s="23">
        <v>0</v>
      </c>
      <c r="AF50" s="22"/>
      <c r="AG50" s="22"/>
      <c r="AH50" s="43"/>
    </row>
    <row r="51" spans="1:34" x14ac:dyDescent="0.25">
      <c r="A51" t="s">
        <v>56</v>
      </c>
      <c r="C51" s="23"/>
      <c r="D51" s="22"/>
      <c r="E51" s="22"/>
      <c r="F51" s="22"/>
      <c r="G51" s="23"/>
      <c r="H51" s="22"/>
      <c r="I51" s="22"/>
      <c r="J51" s="22"/>
      <c r="K51" s="23">
        <v>227.2</v>
      </c>
      <c r="L51" s="22">
        <v>235.4</v>
      </c>
      <c r="M51" s="22">
        <v>214.6</v>
      </c>
      <c r="N51" s="22">
        <v>198.7</v>
      </c>
      <c r="O51" s="23">
        <v>225.2</v>
      </c>
      <c r="P51" s="22">
        <v>231.7</v>
      </c>
      <c r="Q51" s="22">
        <v>228.5</v>
      </c>
      <c r="R51" s="43">
        <v>213.3</v>
      </c>
      <c r="S51" s="23">
        <v>238.9</v>
      </c>
      <c r="T51" s="22">
        <v>256.89999999999998</v>
      </c>
      <c r="U51" s="22">
        <v>299.60000000000002</v>
      </c>
      <c r="V51" s="43">
        <v>269.89999999999998</v>
      </c>
      <c r="W51" s="23">
        <v>274.5</v>
      </c>
      <c r="X51" s="22">
        <v>266</v>
      </c>
      <c r="Y51" s="22">
        <v>272.3</v>
      </c>
      <c r="Z51" s="43">
        <v>243.3</v>
      </c>
      <c r="AA51" s="23">
        <v>197.9</v>
      </c>
      <c r="AB51" s="22">
        <v>189.7</v>
      </c>
      <c r="AC51" s="22">
        <v>182.3</v>
      </c>
      <c r="AD51" s="43">
        <v>153</v>
      </c>
      <c r="AE51" s="23">
        <v>145</v>
      </c>
      <c r="AF51" s="22"/>
      <c r="AG51" s="22"/>
      <c r="AH51" s="43"/>
    </row>
    <row r="52" spans="1:34" x14ac:dyDescent="0.25">
      <c r="A52" t="s">
        <v>43</v>
      </c>
      <c r="C52" s="23">
        <v>78.8</v>
      </c>
      <c r="D52" s="22">
        <v>65.599999999999994</v>
      </c>
      <c r="E52" s="22">
        <v>52.4</v>
      </c>
      <c r="F52" s="22">
        <v>42.5</v>
      </c>
      <c r="G52" s="23">
        <v>37.200000000000003</v>
      </c>
      <c r="H52" s="22">
        <v>32.4</v>
      </c>
      <c r="I52" s="22">
        <v>26</v>
      </c>
      <c r="J52" s="22">
        <v>21.3</v>
      </c>
      <c r="K52" s="23">
        <v>0</v>
      </c>
      <c r="L52" s="22">
        <v>0</v>
      </c>
      <c r="M52" s="22">
        <v>0</v>
      </c>
      <c r="N52" s="22">
        <v>0</v>
      </c>
      <c r="O52" s="23">
        <v>0</v>
      </c>
      <c r="P52" s="22">
        <v>0</v>
      </c>
      <c r="Q52" s="22">
        <v>0</v>
      </c>
      <c r="R52" s="43">
        <v>0</v>
      </c>
      <c r="S52" s="23">
        <v>0</v>
      </c>
      <c r="T52" s="22">
        <v>0</v>
      </c>
      <c r="U52" s="22">
        <v>0</v>
      </c>
      <c r="V52" s="43">
        <v>0</v>
      </c>
      <c r="W52" s="23">
        <v>0</v>
      </c>
      <c r="X52" s="22">
        <v>0</v>
      </c>
      <c r="Y52" s="22">
        <v>0</v>
      </c>
      <c r="Z52" s="43">
        <v>0</v>
      </c>
      <c r="AA52" s="23">
        <v>0</v>
      </c>
      <c r="AB52" s="22">
        <v>0</v>
      </c>
      <c r="AC52" s="22">
        <v>0</v>
      </c>
      <c r="AD52" s="43">
        <v>0</v>
      </c>
      <c r="AE52" s="23">
        <v>0</v>
      </c>
      <c r="AF52" s="22"/>
      <c r="AG52" s="22"/>
      <c r="AH52" s="43"/>
    </row>
    <row r="53" spans="1:34" x14ac:dyDescent="0.25">
      <c r="A53" t="s">
        <v>49</v>
      </c>
      <c r="C53" s="23">
        <v>0</v>
      </c>
      <c r="D53" s="22">
        <v>0</v>
      </c>
      <c r="E53" s="22">
        <v>0</v>
      </c>
      <c r="F53" s="22">
        <v>0</v>
      </c>
      <c r="G53" s="25">
        <v>0</v>
      </c>
      <c r="H53" s="24">
        <v>0</v>
      </c>
      <c r="I53" s="24">
        <v>0</v>
      </c>
      <c r="J53" s="32">
        <v>0</v>
      </c>
      <c r="K53" s="25">
        <v>0</v>
      </c>
      <c r="L53" s="24">
        <v>0</v>
      </c>
      <c r="M53" s="24">
        <v>0</v>
      </c>
      <c r="N53" s="24">
        <v>0</v>
      </c>
      <c r="O53" s="25">
        <v>0</v>
      </c>
      <c r="P53" s="24">
        <v>0</v>
      </c>
      <c r="Q53" s="24">
        <v>0</v>
      </c>
      <c r="R53" s="32">
        <v>0</v>
      </c>
      <c r="S53" s="25">
        <v>0</v>
      </c>
      <c r="T53" s="24">
        <v>0</v>
      </c>
      <c r="U53" s="24">
        <v>0</v>
      </c>
      <c r="V53" s="32">
        <v>0</v>
      </c>
      <c r="W53" s="25">
        <v>0</v>
      </c>
      <c r="X53" s="24">
        <v>0</v>
      </c>
      <c r="Y53" s="24">
        <v>0</v>
      </c>
      <c r="Z53" s="32">
        <v>0</v>
      </c>
      <c r="AA53" s="25">
        <v>0</v>
      </c>
      <c r="AB53" s="24">
        <v>0</v>
      </c>
      <c r="AC53" s="24">
        <v>0</v>
      </c>
      <c r="AD53" s="32">
        <v>0</v>
      </c>
      <c r="AE53" s="25">
        <v>0</v>
      </c>
      <c r="AF53" s="24"/>
      <c r="AG53" s="24"/>
      <c r="AH53" s="32"/>
    </row>
    <row r="54" spans="1:34" s="1" customFormat="1" x14ac:dyDescent="0.25">
      <c r="A54" s="14" t="s">
        <v>68</v>
      </c>
      <c r="B54" s="14"/>
      <c r="C54" s="37">
        <v>263</v>
      </c>
      <c r="D54" s="36">
        <v>241.9</v>
      </c>
      <c r="E54" s="36">
        <v>224.8</v>
      </c>
      <c r="F54" s="36">
        <v>238</v>
      </c>
      <c r="G54" s="26">
        <v>197</v>
      </c>
      <c r="H54" s="21">
        <f>SUM(H49:H53)</f>
        <v>217.4</v>
      </c>
      <c r="I54" s="21">
        <f>SUM(I49:I53)</f>
        <v>204.8</v>
      </c>
      <c r="J54" s="21">
        <f>SUM(J49:J53)</f>
        <v>227.8</v>
      </c>
      <c r="K54" s="26">
        <v>461.1</v>
      </c>
      <c r="L54" s="21">
        <v>442.6</v>
      </c>
      <c r="M54" s="21">
        <v>486</v>
      </c>
      <c r="N54" s="21">
        <v>467.09999999999997</v>
      </c>
      <c r="O54" s="26">
        <v>479.29999999999995</v>
      </c>
      <c r="P54" s="21">
        <v>504.5</v>
      </c>
      <c r="Q54" s="21">
        <v>514.5</v>
      </c>
      <c r="R54" s="61">
        <v>495.7</v>
      </c>
      <c r="S54" s="37">
        <f>SUM(S49:S53)</f>
        <v>546</v>
      </c>
      <c r="T54" s="21">
        <f>SUM(T49:T53)</f>
        <v>726.8</v>
      </c>
      <c r="U54" s="21">
        <v>663.7</v>
      </c>
      <c r="V54" s="61">
        <f>SUM(V49:V53)</f>
        <v>670.7</v>
      </c>
      <c r="W54" s="37">
        <f>SUM(W49:W53)</f>
        <v>645.29999999999995</v>
      </c>
      <c r="X54" s="21">
        <f>SUM(X49:X53)</f>
        <v>620.79999999999995</v>
      </c>
      <c r="Y54" s="21">
        <f>SUM(Y49:Y53)</f>
        <v>612.79999999999995</v>
      </c>
      <c r="Z54" s="61">
        <f>SUM(Z49:Z53)</f>
        <v>517.6</v>
      </c>
      <c r="AA54" s="37">
        <f>SUM(AA49:AA53)</f>
        <v>462.29999999999995</v>
      </c>
      <c r="AB54" s="21">
        <f>SUM(AB49:AB53)</f>
        <v>379.7</v>
      </c>
      <c r="AC54" s="21">
        <f>SUM(AC49:AC53)</f>
        <v>362.1</v>
      </c>
      <c r="AD54" s="61">
        <f>SUM(AD49:AD53)</f>
        <v>262.8</v>
      </c>
      <c r="AE54" s="37">
        <f>SUM(AE49:AE53)</f>
        <v>254</v>
      </c>
      <c r="AF54" s="21">
        <f>SUM(AF49:AF53)</f>
        <v>0</v>
      </c>
      <c r="AG54" s="21">
        <f>SUM(AG49:AG53)</f>
        <v>0</v>
      </c>
      <c r="AH54" s="61">
        <f>SUM(AH49:AH53)</f>
        <v>0</v>
      </c>
    </row>
    <row r="55" spans="1:34" x14ac:dyDescent="0.25">
      <c r="C55" s="23"/>
      <c r="D55" s="22"/>
      <c r="E55" s="22"/>
      <c r="F55" s="22"/>
      <c r="G55" s="23"/>
      <c r="H55" s="22"/>
      <c r="I55" s="22"/>
      <c r="J55" s="22"/>
      <c r="K55" s="23"/>
      <c r="L55" s="22"/>
      <c r="M55" s="22"/>
      <c r="N55" s="22"/>
      <c r="O55" s="23"/>
      <c r="P55" s="22"/>
      <c r="Q55" s="22"/>
      <c r="R55" s="43"/>
      <c r="S55" s="23"/>
      <c r="T55" s="22"/>
      <c r="U55" s="22"/>
      <c r="V55" s="43"/>
      <c r="W55" s="23"/>
      <c r="X55" s="22"/>
      <c r="Y55" s="22"/>
      <c r="Z55" s="43"/>
      <c r="AA55" s="23"/>
      <c r="AB55" s="22"/>
      <c r="AC55" s="22"/>
      <c r="AD55" s="43"/>
      <c r="AE55" s="23"/>
      <c r="AF55" s="22"/>
      <c r="AG55" s="22"/>
      <c r="AH55" s="43"/>
    </row>
    <row r="56" spans="1:34" x14ac:dyDescent="0.25">
      <c r="A56" t="s">
        <v>42</v>
      </c>
      <c r="C56" s="23">
        <v>27</v>
      </c>
      <c r="D56" s="22">
        <v>27</v>
      </c>
      <c r="E56" s="22">
        <v>52</v>
      </c>
      <c r="F56" s="22">
        <v>26.3</v>
      </c>
      <c r="G56" s="23">
        <v>85</v>
      </c>
      <c r="H56" s="22">
        <v>54.2</v>
      </c>
      <c r="I56" s="22">
        <v>54.3</v>
      </c>
      <c r="J56" s="22">
        <v>125.5</v>
      </c>
      <c r="K56" s="23">
        <v>95.7</v>
      </c>
      <c r="L56" s="22">
        <v>92</v>
      </c>
      <c r="M56" s="22">
        <v>45.1</v>
      </c>
      <c r="N56" s="22">
        <v>34.9</v>
      </c>
      <c r="O56" s="23">
        <v>97</v>
      </c>
      <c r="P56" s="22">
        <v>35</v>
      </c>
      <c r="Q56" s="22">
        <v>37.6</v>
      </c>
      <c r="R56" s="43">
        <v>37.6</v>
      </c>
      <c r="S56" s="23">
        <v>107.6</v>
      </c>
      <c r="T56" s="22">
        <v>97.1</v>
      </c>
      <c r="U56" s="22">
        <v>86.3</v>
      </c>
      <c r="V56" s="43">
        <v>39.9</v>
      </c>
      <c r="W56" s="23">
        <v>40.299999999999997</v>
      </c>
      <c r="X56" s="22">
        <v>38.299999999999997</v>
      </c>
      <c r="Y56" s="22">
        <v>33.700000000000003</v>
      </c>
      <c r="Z56" s="43">
        <v>21</v>
      </c>
      <c r="AA56" s="23">
        <v>21.5</v>
      </c>
      <c r="AB56" s="22">
        <v>21.5</v>
      </c>
      <c r="AC56" s="22">
        <v>21.600000000000009</v>
      </c>
      <c r="AD56" s="43">
        <v>2.2000000000000028</v>
      </c>
      <c r="AE56" s="23">
        <v>2.0999999999999943</v>
      </c>
      <c r="AF56" s="22"/>
      <c r="AG56" s="22"/>
      <c r="AH56" s="43"/>
    </row>
    <row r="57" spans="1:34" x14ac:dyDescent="0.25">
      <c r="A57" t="s">
        <v>76</v>
      </c>
      <c r="C57" s="23"/>
      <c r="D57" s="22"/>
      <c r="E57" s="22"/>
      <c r="F57" s="22"/>
      <c r="G57" s="23"/>
      <c r="H57" s="22"/>
      <c r="I57" s="22"/>
      <c r="J57" s="22"/>
      <c r="K57" s="23">
        <v>0</v>
      </c>
      <c r="L57" s="22">
        <v>0</v>
      </c>
      <c r="M57" s="22">
        <v>0</v>
      </c>
      <c r="N57" s="22">
        <v>0</v>
      </c>
      <c r="O57" s="23">
        <v>0</v>
      </c>
      <c r="P57" s="22">
        <v>0</v>
      </c>
      <c r="Q57" s="22">
        <v>0</v>
      </c>
      <c r="R57" s="43">
        <v>0</v>
      </c>
      <c r="S57" s="23">
        <v>0</v>
      </c>
      <c r="T57" s="22">
        <v>0</v>
      </c>
      <c r="U57" s="22">
        <v>0</v>
      </c>
      <c r="V57" s="43">
        <v>0</v>
      </c>
      <c r="W57" s="23">
        <v>0</v>
      </c>
      <c r="X57" s="22">
        <v>0</v>
      </c>
      <c r="Y57" s="22">
        <v>0</v>
      </c>
      <c r="Z57" s="43">
        <v>0</v>
      </c>
      <c r="AA57" s="23">
        <v>0</v>
      </c>
      <c r="AB57" s="22">
        <v>74</v>
      </c>
      <c r="AC57" s="22">
        <v>74.099999999999994</v>
      </c>
      <c r="AD57" s="43">
        <v>71.3</v>
      </c>
      <c r="AE57" s="23">
        <v>71.5</v>
      </c>
      <c r="AF57" s="22"/>
      <c r="AG57" s="22"/>
      <c r="AH57" s="43"/>
    </row>
    <row r="58" spans="1:34" x14ac:dyDescent="0.25">
      <c r="A58" t="s">
        <v>56</v>
      </c>
      <c r="C58" s="23"/>
      <c r="D58" s="22"/>
      <c r="E58" s="22"/>
      <c r="F58" s="22"/>
      <c r="G58" s="23"/>
      <c r="H58" s="22"/>
      <c r="I58" s="22"/>
      <c r="J58" s="22"/>
      <c r="K58" s="23">
        <v>108.7</v>
      </c>
      <c r="L58" s="22">
        <v>101.4</v>
      </c>
      <c r="M58" s="22">
        <v>115.3</v>
      </c>
      <c r="N58" s="22">
        <v>131.80000000000001</v>
      </c>
      <c r="O58" s="23">
        <v>151.80000000000001</v>
      </c>
      <c r="P58" s="22">
        <v>149.1</v>
      </c>
      <c r="Q58" s="22">
        <v>151.19999999999999</v>
      </c>
      <c r="R58" s="43">
        <v>142.1</v>
      </c>
      <c r="S58" s="23">
        <v>184</v>
      </c>
      <c r="T58" s="22">
        <v>207.5</v>
      </c>
      <c r="U58" s="22">
        <v>283.7</v>
      </c>
      <c r="V58" s="43">
        <v>337.8</v>
      </c>
      <c r="W58" s="23">
        <v>390.1</v>
      </c>
      <c r="X58" s="22">
        <v>358</v>
      </c>
      <c r="Y58" s="22">
        <v>324.5</v>
      </c>
      <c r="Z58" s="43">
        <v>276.2</v>
      </c>
      <c r="AA58" s="23">
        <v>275.8</v>
      </c>
      <c r="AB58" s="22">
        <v>229.8</v>
      </c>
      <c r="AC58" s="22">
        <v>215.5</v>
      </c>
      <c r="AD58" s="43">
        <v>265.5</v>
      </c>
      <c r="AE58" s="23">
        <v>241.8</v>
      </c>
      <c r="AF58" s="22"/>
      <c r="AG58" s="22"/>
      <c r="AH58" s="43"/>
    </row>
    <row r="59" spans="1:34" x14ac:dyDescent="0.25">
      <c r="A59" t="s">
        <v>43</v>
      </c>
      <c r="C59" s="23">
        <v>83.9</v>
      </c>
      <c r="D59" s="22">
        <v>75.5</v>
      </c>
      <c r="E59" s="22">
        <v>67.099999999999994</v>
      </c>
      <c r="F59" s="22">
        <v>36.1</v>
      </c>
      <c r="G59" s="23">
        <v>25.2</v>
      </c>
      <c r="H59" s="22">
        <v>24.5</v>
      </c>
      <c r="I59" s="22">
        <v>25.5</v>
      </c>
      <c r="J59" s="22">
        <v>25.3</v>
      </c>
      <c r="K59" s="23">
        <v>3.7</v>
      </c>
      <c r="L59" s="22">
        <v>2.8</v>
      </c>
      <c r="M59" s="22">
        <v>3.4</v>
      </c>
      <c r="N59" s="22">
        <v>0</v>
      </c>
      <c r="O59" s="23">
        <v>0</v>
      </c>
      <c r="P59" s="22">
        <v>0</v>
      </c>
      <c r="Q59" s="22">
        <v>0</v>
      </c>
      <c r="R59" s="43">
        <v>0</v>
      </c>
      <c r="S59" s="23">
        <v>0</v>
      </c>
      <c r="T59" s="22">
        <v>0</v>
      </c>
      <c r="U59" s="22">
        <v>0</v>
      </c>
      <c r="V59" s="43">
        <v>0</v>
      </c>
      <c r="W59" s="23">
        <v>0</v>
      </c>
      <c r="X59" s="22">
        <v>0</v>
      </c>
      <c r="Y59" s="22">
        <v>0</v>
      </c>
      <c r="Z59" s="43">
        <v>0</v>
      </c>
      <c r="AA59" s="23">
        <v>0</v>
      </c>
      <c r="AB59" s="22">
        <v>0</v>
      </c>
      <c r="AC59" s="22">
        <v>0</v>
      </c>
      <c r="AD59" s="43">
        <v>0</v>
      </c>
      <c r="AE59" s="23">
        <v>0</v>
      </c>
      <c r="AF59" s="22"/>
      <c r="AG59" s="22"/>
      <c r="AH59" s="43"/>
    </row>
    <row r="60" spans="1:34" x14ac:dyDescent="0.25">
      <c r="A60" t="s">
        <v>44</v>
      </c>
      <c r="C60" s="23">
        <v>52.2</v>
      </c>
      <c r="D60" s="22">
        <v>46.5</v>
      </c>
      <c r="E60" s="22">
        <v>58.6</v>
      </c>
      <c r="F60" s="22">
        <v>62.6</v>
      </c>
      <c r="G60" s="23">
        <v>60.4</v>
      </c>
      <c r="H60" s="22">
        <v>83.8</v>
      </c>
      <c r="I60" s="22">
        <v>92.8</v>
      </c>
      <c r="J60" s="22">
        <v>118.8</v>
      </c>
      <c r="K60" s="23">
        <v>87.7</v>
      </c>
      <c r="L60" s="22">
        <v>124.9</v>
      </c>
      <c r="M60" s="22">
        <v>132.80000000000001</v>
      </c>
      <c r="N60" s="22">
        <v>117.6</v>
      </c>
      <c r="O60" s="23">
        <v>137.19999999999999</v>
      </c>
      <c r="P60" s="22">
        <v>119.3</v>
      </c>
      <c r="Q60" s="22">
        <v>138</v>
      </c>
      <c r="R60" s="43">
        <v>131.19999999999999</v>
      </c>
      <c r="S60" s="23">
        <v>157.5</v>
      </c>
      <c r="T60" s="22">
        <v>198.3</v>
      </c>
      <c r="U60" s="22">
        <v>205.3</v>
      </c>
      <c r="V60" s="43">
        <v>226.1</v>
      </c>
      <c r="W60" s="23">
        <v>284.89999999999998</v>
      </c>
      <c r="X60" s="22">
        <v>307.3</v>
      </c>
      <c r="Y60" s="22">
        <v>272.8</v>
      </c>
      <c r="Z60" s="43">
        <v>279.5</v>
      </c>
      <c r="AA60" s="23">
        <v>273</v>
      </c>
      <c r="AB60" s="22">
        <v>237.7</v>
      </c>
      <c r="AC60" s="22">
        <v>247.5</v>
      </c>
      <c r="AD60" s="43">
        <v>261.8</v>
      </c>
      <c r="AE60" s="23">
        <v>297.39999999999998</v>
      </c>
      <c r="AF60" s="22"/>
      <c r="AG60" s="22"/>
      <c r="AH60" s="43"/>
    </row>
    <row r="61" spans="1:34" x14ac:dyDescent="0.25">
      <c r="A61" t="s">
        <v>45</v>
      </c>
      <c r="C61" s="23">
        <v>0</v>
      </c>
      <c r="D61" s="22">
        <v>0</v>
      </c>
      <c r="E61" s="22">
        <v>0</v>
      </c>
      <c r="F61" s="22">
        <v>1.9</v>
      </c>
      <c r="G61" s="23">
        <v>0</v>
      </c>
      <c r="H61" s="22">
        <v>0</v>
      </c>
      <c r="I61" s="22">
        <v>4.7</v>
      </c>
      <c r="J61" s="22">
        <v>0</v>
      </c>
      <c r="K61" s="23">
        <v>0</v>
      </c>
      <c r="L61" s="22">
        <v>0</v>
      </c>
      <c r="M61" s="22">
        <v>0</v>
      </c>
      <c r="N61" s="22">
        <v>0</v>
      </c>
      <c r="O61" s="23">
        <v>0</v>
      </c>
      <c r="P61" s="22">
        <v>0</v>
      </c>
      <c r="Q61" s="22">
        <v>0</v>
      </c>
      <c r="R61" s="43">
        <v>0</v>
      </c>
      <c r="S61" s="23">
        <v>0</v>
      </c>
      <c r="T61" s="22">
        <v>0</v>
      </c>
      <c r="U61" s="22">
        <v>0</v>
      </c>
      <c r="V61" s="43">
        <v>13.9</v>
      </c>
      <c r="W61" s="23">
        <v>0.1</v>
      </c>
      <c r="X61" s="22">
        <v>0</v>
      </c>
      <c r="Y61" s="22">
        <v>0.1</v>
      </c>
      <c r="Z61" s="43">
        <v>0</v>
      </c>
      <c r="AA61" s="23">
        <v>0</v>
      </c>
      <c r="AB61" s="22">
        <v>0</v>
      </c>
      <c r="AC61" s="22">
        <v>0</v>
      </c>
      <c r="AD61" s="43">
        <v>0</v>
      </c>
      <c r="AE61" s="23">
        <v>0</v>
      </c>
      <c r="AF61" s="22"/>
      <c r="AG61" s="22"/>
      <c r="AH61" s="43"/>
    </row>
    <row r="62" spans="1:34" x14ac:dyDescent="0.25">
      <c r="A62" t="s">
        <v>69</v>
      </c>
      <c r="C62" s="23">
        <v>0</v>
      </c>
      <c r="D62" s="22">
        <v>0</v>
      </c>
      <c r="E62" s="22">
        <v>0</v>
      </c>
      <c r="F62" s="22">
        <v>0</v>
      </c>
      <c r="G62" s="23">
        <v>0</v>
      </c>
      <c r="H62" s="22">
        <v>0</v>
      </c>
      <c r="I62" s="22">
        <v>1.8</v>
      </c>
      <c r="J62" s="22">
        <v>2.7</v>
      </c>
      <c r="K62" s="23">
        <v>2.6</v>
      </c>
      <c r="L62" s="22">
        <v>3.8</v>
      </c>
      <c r="M62" s="22">
        <v>5.4</v>
      </c>
      <c r="N62" s="22">
        <v>0</v>
      </c>
      <c r="O62" s="23">
        <v>0.9</v>
      </c>
      <c r="P62" s="22">
        <v>5.2</v>
      </c>
      <c r="Q62" s="22">
        <v>3.8</v>
      </c>
      <c r="R62" s="43">
        <v>1.4</v>
      </c>
      <c r="S62" s="23">
        <v>1.5</v>
      </c>
      <c r="T62" s="22">
        <v>3.2</v>
      </c>
      <c r="U62" s="22">
        <v>5.3</v>
      </c>
      <c r="V62" s="43">
        <v>0</v>
      </c>
      <c r="W62" s="23">
        <v>0.6</v>
      </c>
      <c r="X62" s="22">
        <v>2.2000000000000002</v>
      </c>
      <c r="Y62" s="22">
        <v>3.7</v>
      </c>
      <c r="Z62" s="43">
        <v>0.3</v>
      </c>
      <c r="AA62" s="23">
        <v>2.5</v>
      </c>
      <c r="AB62" s="22">
        <v>2.8</v>
      </c>
      <c r="AC62" s="22">
        <v>4.8</v>
      </c>
      <c r="AD62" s="43">
        <v>6.6</v>
      </c>
      <c r="AE62" s="23">
        <v>1.5</v>
      </c>
      <c r="AF62" s="22"/>
      <c r="AG62" s="22"/>
      <c r="AH62" s="43"/>
    </row>
    <row r="63" spans="1:34" x14ac:dyDescent="0.25">
      <c r="A63" t="s">
        <v>46</v>
      </c>
      <c r="C63" s="23">
        <v>39.700000000000003</v>
      </c>
      <c r="D63" s="22">
        <v>47.2</v>
      </c>
      <c r="E63" s="22">
        <v>44.5</v>
      </c>
      <c r="F63" s="22">
        <v>74.599999999999994</v>
      </c>
      <c r="G63" s="23">
        <v>57.6</v>
      </c>
      <c r="H63" s="22">
        <v>34.6</v>
      </c>
      <c r="I63" s="22">
        <v>36.799999999999997</v>
      </c>
      <c r="J63" s="22">
        <v>48.6</v>
      </c>
      <c r="K63" s="23">
        <v>49.4</v>
      </c>
      <c r="L63" s="22">
        <v>19.7</v>
      </c>
      <c r="M63" s="22">
        <v>30.2</v>
      </c>
      <c r="N63" s="22">
        <v>58.5</v>
      </c>
      <c r="O63" s="23">
        <v>52.1</v>
      </c>
      <c r="P63" s="22">
        <v>46.4</v>
      </c>
      <c r="Q63" s="22">
        <v>67.3</v>
      </c>
      <c r="R63" s="43">
        <v>56.8</v>
      </c>
      <c r="S63" s="23">
        <v>51.1</v>
      </c>
      <c r="T63" s="22">
        <v>46.7</v>
      </c>
      <c r="U63" s="22">
        <v>69</v>
      </c>
      <c r="V63" s="43">
        <v>73</v>
      </c>
      <c r="W63" s="23">
        <v>92.7</v>
      </c>
      <c r="X63" s="22">
        <v>111.8</v>
      </c>
      <c r="Y63" s="22">
        <v>138.80000000000001</v>
      </c>
      <c r="Z63" s="43">
        <v>224.5</v>
      </c>
      <c r="AA63" s="23">
        <v>172.5</v>
      </c>
      <c r="AB63" s="22">
        <v>145.19999999999999</v>
      </c>
      <c r="AC63" s="22">
        <v>145.29999999999998</v>
      </c>
      <c r="AD63" s="43">
        <v>148.69999999999999</v>
      </c>
      <c r="AE63" s="23">
        <v>104.10000000000001</v>
      </c>
      <c r="AF63" s="22"/>
      <c r="AG63" s="22"/>
      <c r="AH63" s="43"/>
    </row>
    <row r="64" spans="1:34" x14ac:dyDescent="0.25">
      <c r="A64" t="s">
        <v>47</v>
      </c>
      <c r="C64" s="23">
        <v>15.4</v>
      </c>
      <c r="D64" s="22">
        <v>26.2</v>
      </c>
      <c r="E64" s="22">
        <v>27.7</v>
      </c>
      <c r="F64" s="22">
        <v>51.3</v>
      </c>
      <c r="G64" s="25">
        <v>34.799999999999997</v>
      </c>
      <c r="H64" s="24">
        <v>35.6</v>
      </c>
      <c r="I64" s="24">
        <v>45.3</v>
      </c>
      <c r="J64" s="32">
        <v>88.9</v>
      </c>
      <c r="K64" s="25">
        <v>90.5</v>
      </c>
      <c r="L64" s="24">
        <v>72.400000000000006</v>
      </c>
      <c r="M64" s="24">
        <v>60.9</v>
      </c>
      <c r="N64" s="24">
        <v>73.5</v>
      </c>
      <c r="O64" s="25">
        <v>66.2</v>
      </c>
      <c r="P64" s="24">
        <v>53.8</v>
      </c>
      <c r="Q64" s="24">
        <v>68</v>
      </c>
      <c r="R64" s="32">
        <v>57.5</v>
      </c>
      <c r="S64" s="25">
        <v>68.900000000000006</v>
      </c>
      <c r="T64" s="24">
        <v>90.5</v>
      </c>
      <c r="U64" s="24">
        <v>83.7</v>
      </c>
      <c r="V64" s="32">
        <v>89.4</v>
      </c>
      <c r="W64" s="25">
        <v>107.3</v>
      </c>
      <c r="X64" s="24">
        <v>116.7</v>
      </c>
      <c r="Y64" s="24">
        <v>108.2</v>
      </c>
      <c r="Z64" s="32">
        <v>84.6</v>
      </c>
      <c r="AA64" s="25">
        <v>115.5</v>
      </c>
      <c r="AB64" s="24">
        <v>100.8</v>
      </c>
      <c r="AC64" s="24">
        <v>102.2</v>
      </c>
      <c r="AD64" s="32">
        <v>101.9</v>
      </c>
      <c r="AE64" s="25">
        <v>121</v>
      </c>
      <c r="AF64" s="24"/>
      <c r="AG64" s="24"/>
      <c r="AH64" s="32"/>
    </row>
    <row r="65" spans="1:34" x14ac:dyDescent="0.25">
      <c r="A65" s="2"/>
      <c r="B65" s="2"/>
      <c r="C65" s="54">
        <v>218.20000000000002</v>
      </c>
      <c r="D65" s="55">
        <v>222.39999999999998</v>
      </c>
      <c r="E65" s="55">
        <v>249.89999999999998</v>
      </c>
      <c r="F65" s="55">
        <v>252.8</v>
      </c>
      <c r="G65" s="28">
        <v>263</v>
      </c>
      <c r="H65" s="27">
        <f>SUM(H56:H64)</f>
        <v>232.7</v>
      </c>
      <c r="I65" s="27">
        <f>SUM(I56:I64)</f>
        <v>261.2</v>
      </c>
      <c r="J65" s="27">
        <f>SUM(J56:J64)</f>
        <v>409.80000000000007</v>
      </c>
      <c r="K65" s="28">
        <v>438.3</v>
      </c>
      <c r="L65" s="27">
        <v>417</v>
      </c>
      <c r="M65" s="27">
        <v>393.09999999999997</v>
      </c>
      <c r="N65" s="27">
        <v>416.3</v>
      </c>
      <c r="O65" s="28">
        <v>505.2</v>
      </c>
      <c r="P65" s="27">
        <v>408.79999999999995</v>
      </c>
      <c r="Q65" s="27">
        <v>465.9</v>
      </c>
      <c r="R65" s="62">
        <v>426.59999999999997</v>
      </c>
      <c r="S65" s="28">
        <f>SUM(S56:S64)</f>
        <v>570.6</v>
      </c>
      <c r="T65" s="55">
        <f>SUM(T56:T64)</f>
        <v>643.30000000000007</v>
      </c>
      <c r="U65" s="27">
        <v>733.3</v>
      </c>
      <c r="V65" s="62">
        <f t="shared" ref="V65:AD65" si="21">SUM(V56:V64)</f>
        <v>780.09999999999991</v>
      </c>
      <c r="W65" s="28">
        <f t="shared" si="21"/>
        <v>916</v>
      </c>
      <c r="X65" s="55">
        <f t="shared" si="21"/>
        <v>934.30000000000007</v>
      </c>
      <c r="Y65" s="27">
        <f t="shared" si="21"/>
        <v>881.80000000000018</v>
      </c>
      <c r="Z65" s="62">
        <f t="shared" si="21"/>
        <v>886.1</v>
      </c>
      <c r="AA65" s="28">
        <f t="shared" si="21"/>
        <v>860.8</v>
      </c>
      <c r="AB65" s="55">
        <f>SUM(AB56:AB64)</f>
        <v>811.8</v>
      </c>
      <c r="AC65" s="27">
        <f t="shared" si="21"/>
        <v>811</v>
      </c>
      <c r="AD65" s="62">
        <f t="shared" si="21"/>
        <v>857.99999999999989</v>
      </c>
      <c r="AE65" s="28">
        <f t="shared" ref="AE65:AH65" si="22">SUM(AE56:AE64)</f>
        <v>839.4</v>
      </c>
      <c r="AF65" s="55">
        <f>SUM(AF56:AF64)</f>
        <v>0</v>
      </c>
      <c r="AG65" s="27">
        <f t="shared" ref="AG65:AH65" si="23">SUM(AG56:AG64)</f>
        <v>0</v>
      </c>
      <c r="AH65" s="62">
        <f t="shared" si="23"/>
        <v>0</v>
      </c>
    </row>
    <row r="66" spans="1:34" x14ac:dyDescent="0.25">
      <c r="C66" s="23"/>
      <c r="D66" s="22"/>
      <c r="E66" s="22"/>
      <c r="F66" s="22"/>
      <c r="G66" s="23"/>
      <c r="H66" s="22"/>
      <c r="I66" s="22"/>
      <c r="J66" s="22"/>
      <c r="K66" s="23"/>
      <c r="L66" s="22"/>
      <c r="M66" s="22"/>
      <c r="N66" s="22"/>
      <c r="O66" s="23"/>
      <c r="P66" s="22"/>
      <c r="Q66" s="22"/>
      <c r="R66" s="43"/>
      <c r="S66" s="23"/>
      <c r="T66" s="22"/>
      <c r="U66" s="22"/>
      <c r="V66" s="43"/>
      <c r="W66" s="23"/>
      <c r="X66" s="22"/>
      <c r="Y66" s="22"/>
      <c r="Z66" s="43"/>
      <c r="AA66" s="23"/>
      <c r="AB66" s="22"/>
      <c r="AC66" s="22"/>
      <c r="AD66" s="43"/>
      <c r="AE66" s="23"/>
      <c r="AF66" s="22"/>
      <c r="AG66" s="22"/>
      <c r="AH66" s="43"/>
    </row>
    <row r="67" spans="1:34" x14ac:dyDescent="0.25">
      <c r="A67" t="s">
        <v>48</v>
      </c>
      <c r="C67" s="23">
        <v>7</v>
      </c>
      <c r="D67" s="22">
        <v>5.0999999999999996</v>
      </c>
      <c r="E67" s="22">
        <v>0</v>
      </c>
      <c r="F67" s="22">
        <v>1.3</v>
      </c>
      <c r="G67" s="25">
        <v>1.2</v>
      </c>
      <c r="H67" s="24">
        <v>3.7</v>
      </c>
      <c r="I67" s="24">
        <v>0</v>
      </c>
      <c r="J67" s="32">
        <v>0</v>
      </c>
      <c r="K67" s="25">
        <v>0</v>
      </c>
      <c r="L67" s="24">
        <v>0</v>
      </c>
      <c r="M67" s="24">
        <v>0</v>
      </c>
      <c r="N67" s="24">
        <v>0</v>
      </c>
      <c r="O67" s="25">
        <v>0</v>
      </c>
      <c r="P67" s="24">
        <v>0</v>
      </c>
      <c r="Q67" s="24">
        <v>0</v>
      </c>
      <c r="R67" s="32">
        <v>0</v>
      </c>
      <c r="S67" s="25">
        <v>0</v>
      </c>
      <c r="T67" s="24">
        <v>0</v>
      </c>
      <c r="U67" s="24">
        <v>0</v>
      </c>
      <c r="V67" s="32">
        <v>9.4</v>
      </c>
      <c r="W67" s="25">
        <v>2</v>
      </c>
      <c r="X67" s="24">
        <v>20.3</v>
      </c>
      <c r="Y67" s="24">
        <v>16.399999999999999</v>
      </c>
      <c r="Z67" s="32">
        <v>21</v>
      </c>
      <c r="AA67" s="25">
        <v>16.399999999999999</v>
      </c>
      <c r="AB67" s="24">
        <v>0</v>
      </c>
      <c r="AC67" s="24">
        <v>4</v>
      </c>
      <c r="AD67" s="32">
        <v>25.2</v>
      </c>
      <c r="AE67" s="25">
        <v>11.2</v>
      </c>
      <c r="AF67" s="24"/>
      <c r="AG67" s="24"/>
      <c r="AH67" s="32"/>
    </row>
    <row r="68" spans="1:34" s="1" customFormat="1" x14ac:dyDescent="0.25">
      <c r="A68" s="14" t="s">
        <v>70</v>
      </c>
      <c r="B68" s="14"/>
      <c r="C68" s="37">
        <v>225.20000000000002</v>
      </c>
      <c r="D68" s="36">
        <v>227.49999999999997</v>
      </c>
      <c r="E68" s="36">
        <v>249.89999999999998</v>
      </c>
      <c r="F68" s="36">
        <v>254.10000000000002</v>
      </c>
      <c r="G68" s="26">
        <v>264.2</v>
      </c>
      <c r="H68" s="21">
        <f>H65+H67</f>
        <v>236.39999999999998</v>
      </c>
      <c r="I68" s="21">
        <f>SUM(I65:I67)</f>
        <v>261.2</v>
      </c>
      <c r="J68" s="21">
        <f>SUM(J65:J67)</f>
        <v>409.80000000000007</v>
      </c>
      <c r="K68" s="26">
        <v>438.3</v>
      </c>
      <c r="L68" s="21">
        <v>417</v>
      </c>
      <c r="M68" s="21">
        <v>393.09999999999997</v>
      </c>
      <c r="N68" s="21">
        <v>416.3</v>
      </c>
      <c r="O68" s="26">
        <v>505.2</v>
      </c>
      <c r="P68" s="21">
        <v>408.79999999999995</v>
      </c>
      <c r="Q68" s="21">
        <v>465.9</v>
      </c>
      <c r="R68" s="61">
        <v>426.59999999999997</v>
      </c>
      <c r="S68" s="37">
        <f>SUM(S65:S67)</f>
        <v>570.6</v>
      </c>
      <c r="T68" s="21">
        <f>SUM(T65:T67)</f>
        <v>643.30000000000007</v>
      </c>
      <c r="U68" s="21">
        <v>733.3</v>
      </c>
      <c r="V68" s="61">
        <f>+V65+V67</f>
        <v>789.49999999999989</v>
      </c>
      <c r="W68" s="37">
        <f t="shared" ref="W68:AD68" si="24">W65+W67</f>
        <v>918</v>
      </c>
      <c r="X68" s="21">
        <f t="shared" si="24"/>
        <v>954.6</v>
      </c>
      <c r="Y68" s="21">
        <f t="shared" si="24"/>
        <v>898.20000000000016</v>
      </c>
      <c r="Z68" s="61">
        <f t="shared" si="24"/>
        <v>907.1</v>
      </c>
      <c r="AA68" s="37">
        <f t="shared" si="24"/>
        <v>877.19999999999993</v>
      </c>
      <c r="AB68" s="21">
        <f t="shared" si="24"/>
        <v>811.8</v>
      </c>
      <c r="AC68" s="21">
        <f t="shared" si="24"/>
        <v>815</v>
      </c>
      <c r="AD68" s="61">
        <f t="shared" si="24"/>
        <v>883.19999999999993</v>
      </c>
      <c r="AE68" s="37">
        <f t="shared" ref="AE68:AH68" si="25">AE65+AE67</f>
        <v>850.6</v>
      </c>
      <c r="AF68" s="21">
        <f t="shared" si="25"/>
        <v>0</v>
      </c>
      <c r="AG68" s="21">
        <f t="shared" si="25"/>
        <v>0</v>
      </c>
      <c r="AH68" s="61">
        <f t="shared" si="25"/>
        <v>0</v>
      </c>
    </row>
    <row r="69" spans="1:34" x14ac:dyDescent="0.25">
      <c r="C69" s="25"/>
      <c r="D69" s="24"/>
      <c r="E69" s="24"/>
      <c r="F69" s="32"/>
      <c r="G69" s="25"/>
      <c r="H69" s="24"/>
      <c r="I69" s="24"/>
      <c r="J69" s="32"/>
      <c r="K69" s="25"/>
      <c r="L69" s="24"/>
      <c r="M69" s="24"/>
      <c r="N69" s="24"/>
      <c r="O69" s="25"/>
      <c r="P69" s="24"/>
      <c r="Q69" s="24"/>
      <c r="R69" s="32"/>
      <c r="S69" s="25"/>
      <c r="T69" s="24"/>
      <c r="U69" s="24"/>
      <c r="V69" s="32"/>
      <c r="W69" s="25"/>
      <c r="X69" s="24"/>
      <c r="Y69" s="24"/>
      <c r="Z69" s="32"/>
      <c r="AA69" s="25"/>
      <c r="AB69" s="24"/>
      <c r="AC69" s="24"/>
      <c r="AD69" s="32"/>
      <c r="AE69" s="25"/>
      <c r="AF69" s="24"/>
      <c r="AG69" s="24"/>
      <c r="AH69" s="32"/>
    </row>
    <row r="70" spans="1:34" s="1" customFormat="1" x14ac:dyDescent="0.25">
      <c r="A70" s="15" t="s">
        <v>71</v>
      </c>
      <c r="B70" s="15"/>
      <c r="C70" s="26">
        <v>488.20000000000005</v>
      </c>
      <c r="D70" s="21">
        <v>469.4</v>
      </c>
      <c r="E70" s="21">
        <v>474.7</v>
      </c>
      <c r="F70" s="21">
        <v>492.1</v>
      </c>
      <c r="G70" s="26">
        <v>461.2</v>
      </c>
      <c r="H70" s="21">
        <f>H54+H68</f>
        <v>453.79999999999995</v>
      </c>
      <c r="I70" s="21">
        <f>I54+I68</f>
        <v>466</v>
      </c>
      <c r="J70" s="21">
        <f>J54+J68</f>
        <v>637.60000000000014</v>
      </c>
      <c r="K70" s="26">
        <v>899.40000000000009</v>
      </c>
      <c r="L70" s="21">
        <v>859.6</v>
      </c>
      <c r="M70" s="21">
        <v>879.09999999999991</v>
      </c>
      <c r="N70" s="21">
        <v>883.4</v>
      </c>
      <c r="O70" s="26">
        <v>984.5</v>
      </c>
      <c r="P70" s="21">
        <v>913.3</v>
      </c>
      <c r="Q70" s="21">
        <v>980.4</v>
      </c>
      <c r="R70" s="61">
        <v>922.3</v>
      </c>
      <c r="S70" s="26">
        <f>S54+S68</f>
        <v>1116.5999999999999</v>
      </c>
      <c r="T70" s="36">
        <f>T54+T68</f>
        <v>1370.1</v>
      </c>
      <c r="U70" s="21">
        <v>1397</v>
      </c>
      <c r="V70" s="61">
        <f>+V54+V68</f>
        <v>1460.1999999999998</v>
      </c>
      <c r="W70" s="26">
        <f t="shared" ref="W70:AD70" si="26">+W68+W54</f>
        <v>1563.3</v>
      </c>
      <c r="X70" s="36">
        <f t="shared" si="26"/>
        <v>1575.4</v>
      </c>
      <c r="Y70" s="21">
        <f t="shared" si="26"/>
        <v>1511</v>
      </c>
      <c r="Z70" s="61">
        <f t="shared" si="26"/>
        <v>1424.7</v>
      </c>
      <c r="AA70" s="26">
        <f t="shared" si="26"/>
        <v>1339.5</v>
      </c>
      <c r="AB70" s="36">
        <f t="shared" si="26"/>
        <v>1191.5</v>
      </c>
      <c r="AC70" s="21">
        <f t="shared" si="26"/>
        <v>1177.0999999999999</v>
      </c>
      <c r="AD70" s="61">
        <f t="shared" si="26"/>
        <v>1146</v>
      </c>
      <c r="AE70" s="26">
        <f t="shared" ref="AE70:AH70" si="27">+AE68+AE54</f>
        <v>1104.5999999999999</v>
      </c>
      <c r="AF70" s="36">
        <f t="shared" si="27"/>
        <v>0</v>
      </c>
      <c r="AG70" s="21">
        <f t="shared" si="27"/>
        <v>0</v>
      </c>
      <c r="AH70" s="61">
        <f t="shared" si="27"/>
        <v>0</v>
      </c>
    </row>
    <row r="71" spans="1:34" x14ac:dyDescent="0.25">
      <c r="A71" s="1"/>
      <c r="C71" s="23"/>
      <c r="D71" s="22"/>
      <c r="E71" s="22"/>
      <c r="F71" s="22"/>
      <c r="G71" s="25"/>
      <c r="H71" s="24"/>
      <c r="I71" s="24"/>
      <c r="J71" s="24"/>
      <c r="K71" s="25"/>
      <c r="L71" s="24"/>
      <c r="M71" s="24"/>
      <c r="N71" s="24"/>
      <c r="O71" s="25"/>
      <c r="P71" s="24"/>
      <c r="Q71" s="24"/>
      <c r="R71" s="32"/>
      <c r="S71" s="25"/>
      <c r="T71" s="24"/>
      <c r="U71" s="24"/>
      <c r="V71" s="32"/>
      <c r="W71" s="25"/>
      <c r="X71" s="24"/>
      <c r="Y71" s="24"/>
      <c r="Z71" s="32"/>
      <c r="AA71" s="25"/>
      <c r="AB71" s="24"/>
      <c r="AC71" s="24"/>
      <c r="AD71" s="32"/>
      <c r="AE71" s="25"/>
      <c r="AF71" s="24"/>
      <c r="AG71" s="24"/>
      <c r="AH71" s="32"/>
    </row>
    <row r="72" spans="1:34" s="1" customFormat="1" x14ac:dyDescent="0.25">
      <c r="A72" s="12" t="s">
        <v>72</v>
      </c>
      <c r="B72" s="12"/>
      <c r="C72" s="39">
        <v>1280.8000000000002</v>
      </c>
      <c r="D72" s="29">
        <v>1262.8</v>
      </c>
      <c r="E72" s="29">
        <v>1276</v>
      </c>
      <c r="F72" s="29">
        <v>1326.5</v>
      </c>
      <c r="G72" s="39">
        <v>1310.8</v>
      </c>
      <c r="H72" s="29">
        <f>H47+H70</f>
        <v>1316</v>
      </c>
      <c r="I72" s="30">
        <f>I47+I70</f>
        <v>1317.4</v>
      </c>
      <c r="J72" s="30">
        <f>J47+J70</f>
        <v>1464.4</v>
      </c>
      <c r="K72" s="31">
        <v>1751.2</v>
      </c>
      <c r="L72" s="29">
        <v>1684.7</v>
      </c>
      <c r="M72" s="29">
        <v>1698.5</v>
      </c>
      <c r="N72" s="29">
        <v>1742.4</v>
      </c>
      <c r="O72" s="31">
        <v>1893.3000000000002</v>
      </c>
      <c r="P72" s="29">
        <v>1830.6</v>
      </c>
      <c r="Q72" s="29">
        <v>1883.1</v>
      </c>
      <c r="R72" s="45">
        <v>1824.8</v>
      </c>
      <c r="S72" s="31">
        <f>S47+S70</f>
        <v>1903.1999999999998</v>
      </c>
      <c r="T72" s="29">
        <f>T47+T70</f>
        <v>2060.6999999999998</v>
      </c>
      <c r="U72" s="29">
        <v>2203.1</v>
      </c>
      <c r="V72" s="45">
        <f>+V70+V47</f>
        <v>2453.5</v>
      </c>
      <c r="W72" s="31">
        <f>+W70+W47</f>
        <v>2577.5</v>
      </c>
      <c r="X72" s="29">
        <f>+X70+X47</f>
        <v>2823.9</v>
      </c>
      <c r="Y72" s="29">
        <f>+Y70+Y47</f>
        <v>2834.3</v>
      </c>
      <c r="Z72" s="45">
        <f>+Z70+Z47</f>
        <v>2755.4</v>
      </c>
      <c r="AA72" s="31">
        <f>+AA70+AA47</f>
        <v>2576.5</v>
      </c>
      <c r="AB72" s="29">
        <f>+AB70+AB47</f>
        <v>2441.6999999999998</v>
      </c>
      <c r="AC72" s="29">
        <f>+AC70+AC47</f>
        <v>2458.6999999999998</v>
      </c>
      <c r="AD72" s="45">
        <f>+AD70+AD47</f>
        <v>2343.8999999999996</v>
      </c>
      <c r="AE72" s="31">
        <f>+AE70+AE47</f>
        <v>2328</v>
      </c>
      <c r="AF72" s="29">
        <f>+AF70+AF47</f>
        <v>0</v>
      </c>
      <c r="AG72" s="29">
        <f>+AG70+AG47</f>
        <v>0</v>
      </c>
      <c r="AH72" s="45">
        <f>+AH70+AH47</f>
        <v>0</v>
      </c>
    </row>
    <row r="73" spans="1:34" x14ac:dyDescent="0.25">
      <c r="A73" s="1"/>
    </row>
    <row r="74" spans="1:34" x14ac:dyDescent="0.25"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</row>
  </sheetData>
  <mergeCells count="8">
    <mergeCell ref="AE3:AH3"/>
    <mergeCell ref="AA3:AD3"/>
    <mergeCell ref="W3:Z3"/>
    <mergeCell ref="S3:V3"/>
    <mergeCell ref="C3:F3"/>
    <mergeCell ref="G3:J3"/>
    <mergeCell ref="K3:N3"/>
    <mergeCell ref="O3:R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CE6D6-DE43-4486-90B5-6D537605231B}">
  <dimension ref="A1:P36"/>
  <sheetViews>
    <sheetView showGridLines="0" workbookViewId="0">
      <selection activeCell="L6" sqref="L6"/>
    </sheetView>
  </sheetViews>
  <sheetFormatPr defaultRowHeight="15" x14ac:dyDescent="0.25"/>
  <cols>
    <col min="1" max="1" width="75.85546875" bestFit="1" customWidth="1"/>
    <col min="2" max="2" width="4" customWidth="1"/>
  </cols>
  <sheetData>
    <row r="1" spans="1:14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thickBot="1" x14ac:dyDescent="0.35">
      <c r="A2" s="17" t="s">
        <v>81</v>
      </c>
    </row>
    <row r="3" spans="1:14" ht="15.75" thickBot="1" x14ac:dyDescent="0.3">
      <c r="C3" s="86">
        <v>2022</v>
      </c>
      <c r="D3" s="87"/>
      <c r="E3" s="87"/>
      <c r="F3" s="88"/>
      <c r="G3" s="86">
        <v>2023</v>
      </c>
      <c r="H3" s="87"/>
      <c r="I3" s="87"/>
      <c r="J3" s="88"/>
      <c r="K3" s="86">
        <v>2023</v>
      </c>
      <c r="L3" s="87"/>
      <c r="M3" s="87"/>
      <c r="N3" s="88"/>
    </row>
    <row r="4" spans="1:14" ht="15.75" thickBot="1" x14ac:dyDescent="0.3">
      <c r="A4" s="3" t="s">
        <v>23</v>
      </c>
      <c r="B4" s="4"/>
      <c r="C4" s="10" t="s">
        <v>17</v>
      </c>
      <c r="D4" s="11" t="s">
        <v>51</v>
      </c>
      <c r="E4" s="11" t="s">
        <v>19</v>
      </c>
      <c r="F4" s="18" t="s">
        <v>20</v>
      </c>
      <c r="G4" s="10" t="s">
        <v>17</v>
      </c>
      <c r="H4" s="11" t="s">
        <v>51</v>
      </c>
      <c r="I4" s="11" t="s">
        <v>19</v>
      </c>
      <c r="J4" s="18" t="s">
        <v>20</v>
      </c>
      <c r="K4" s="10" t="s">
        <v>17</v>
      </c>
      <c r="L4" s="11" t="s">
        <v>51</v>
      </c>
      <c r="M4" s="11" t="s">
        <v>19</v>
      </c>
      <c r="N4" s="18" t="s">
        <v>20</v>
      </c>
    </row>
    <row r="5" spans="1:14" x14ac:dyDescent="0.25">
      <c r="A5" s="1"/>
      <c r="C5" s="5"/>
      <c r="F5" s="60"/>
      <c r="G5" s="5"/>
      <c r="J5" s="60"/>
      <c r="K5" s="5"/>
      <c r="N5" s="60"/>
    </row>
    <row r="6" spans="1:14" x14ac:dyDescent="0.25">
      <c r="A6" t="s">
        <v>0</v>
      </c>
      <c r="C6" s="23">
        <v>38.200000000000003</v>
      </c>
      <c r="D6" s="22">
        <v>60.1</v>
      </c>
      <c r="E6" s="22">
        <v>55.599999999999994</v>
      </c>
      <c r="F6" s="43">
        <v>61.600000000000016</v>
      </c>
      <c r="G6" s="23">
        <v>63.2</v>
      </c>
      <c r="H6" s="22">
        <v>75.900000000000006</v>
      </c>
      <c r="I6" s="22">
        <v>78.700000000000017</v>
      </c>
      <c r="J6" s="43">
        <v>63.100000000000023</v>
      </c>
      <c r="K6" s="23">
        <v>59</v>
      </c>
      <c r="L6" s="22"/>
      <c r="M6" s="22"/>
      <c r="N6" s="43"/>
    </row>
    <row r="7" spans="1:14" x14ac:dyDescent="0.25">
      <c r="A7" t="s">
        <v>1</v>
      </c>
      <c r="C7" s="23">
        <v>91.7</v>
      </c>
      <c r="D7" s="22">
        <v>91.5</v>
      </c>
      <c r="E7" s="22">
        <v>93.800000000000011</v>
      </c>
      <c r="F7" s="43">
        <v>99.999999999999986</v>
      </c>
      <c r="G7" s="23">
        <v>87.5</v>
      </c>
      <c r="H7" s="22">
        <v>82</v>
      </c>
      <c r="I7" s="22">
        <v>85</v>
      </c>
      <c r="J7" s="43">
        <v>81.399999999999977</v>
      </c>
      <c r="K7" s="23">
        <v>76</v>
      </c>
      <c r="L7" s="22"/>
      <c r="M7" s="22"/>
      <c r="N7" s="43"/>
    </row>
    <row r="8" spans="1:14" x14ac:dyDescent="0.25">
      <c r="A8" t="s">
        <v>87</v>
      </c>
      <c r="C8" s="23">
        <v>0.3</v>
      </c>
      <c r="D8" s="22">
        <v>0.3</v>
      </c>
      <c r="E8" s="22">
        <v>0.4</v>
      </c>
      <c r="F8" s="43">
        <v>0.8</v>
      </c>
      <c r="G8" s="23">
        <v>0.8</v>
      </c>
      <c r="H8" s="22">
        <v>1.1000000000000001</v>
      </c>
      <c r="I8" s="22">
        <v>1.0999999999999999</v>
      </c>
      <c r="J8" s="43">
        <v>0</v>
      </c>
      <c r="K8" s="23">
        <v>18.2</v>
      </c>
      <c r="L8" s="22"/>
      <c r="M8" s="22"/>
      <c r="N8" s="43"/>
    </row>
    <row r="9" spans="1:14" x14ac:dyDescent="0.25">
      <c r="A9" t="s">
        <v>2</v>
      </c>
      <c r="C9" s="23">
        <v>-7</v>
      </c>
      <c r="D9" s="24">
        <v>-9.6999999999999993</v>
      </c>
      <c r="E9" s="24">
        <v>-8.3000000000000007</v>
      </c>
      <c r="F9" s="32">
        <v>-7.1999999999999984</v>
      </c>
      <c r="G9" s="23">
        <v>-7.2</v>
      </c>
      <c r="H9" s="24">
        <v>-7.5</v>
      </c>
      <c r="I9" s="24">
        <v>-6.3000000000000007</v>
      </c>
      <c r="J9" s="32">
        <v>-9.9000000000000021</v>
      </c>
      <c r="K9" s="23">
        <v>-25.5</v>
      </c>
      <c r="L9" s="24"/>
      <c r="M9" s="24"/>
      <c r="N9" s="32"/>
    </row>
    <row r="10" spans="1:14" s="1" customFormat="1" x14ac:dyDescent="0.25">
      <c r="A10" s="14" t="s">
        <v>3</v>
      </c>
      <c r="B10" s="14"/>
      <c r="C10" s="37">
        <f t="shared" ref="C10:J10" si="0">SUM(C6:C9)</f>
        <v>123.20000000000002</v>
      </c>
      <c r="D10" s="21">
        <f t="shared" si="0"/>
        <v>142.20000000000002</v>
      </c>
      <c r="E10" s="21">
        <f t="shared" si="0"/>
        <v>141.5</v>
      </c>
      <c r="F10" s="61">
        <f t="shared" si="0"/>
        <v>155.20000000000002</v>
      </c>
      <c r="G10" s="37">
        <f t="shared" si="0"/>
        <v>144.30000000000001</v>
      </c>
      <c r="H10" s="21">
        <f t="shared" si="0"/>
        <v>151.5</v>
      </c>
      <c r="I10" s="21">
        <f t="shared" si="0"/>
        <v>158.5</v>
      </c>
      <c r="J10" s="61">
        <f t="shared" si="0"/>
        <v>134.6</v>
      </c>
      <c r="K10" s="37">
        <f t="shared" ref="K10:N10" si="1">SUM(K6:K9)</f>
        <v>127.69999999999999</v>
      </c>
      <c r="L10" s="21">
        <f t="shared" si="1"/>
        <v>0</v>
      </c>
      <c r="M10" s="21">
        <f t="shared" si="1"/>
        <v>0</v>
      </c>
      <c r="N10" s="61">
        <f t="shared" si="1"/>
        <v>0</v>
      </c>
    </row>
    <row r="11" spans="1:14" ht="6.75" customHeight="1" x14ac:dyDescent="0.25">
      <c r="C11" s="23"/>
      <c r="D11" s="22"/>
      <c r="E11" s="22"/>
      <c r="F11" s="43"/>
      <c r="G11" s="23"/>
      <c r="H11" s="22"/>
      <c r="I11" s="22"/>
      <c r="J11" s="43"/>
      <c r="K11" s="23"/>
      <c r="L11" s="22"/>
      <c r="M11" s="22"/>
      <c r="N11" s="43"/>
    </row>
    <row r="12" spans="1:14" x14ac:dyDescent="0.25">
      <c r="A12" t="s">
        <v>4</v>
      </c>
      <c r="C12" s="23">
        <v>0</v>
      </c>
      <c r="D12" s="22">
        <v>-0.1</v>
      </c>
      <c r="E12" s="22">
        <v>-0.7</v>
      </c>
      <c r="F12" s="43">
        <v>-0.10000000000000003</v>
      </c>
      <c r="G12" s="23">
        <v>0.4</v>
      </c>
      <c r="H12" s="22">
        <v>-0.1</v>
      </c>
      <c r="I12" s="22">
        <v>-9.9999999999999978E-2</v>
      </c>
      <c r="J12" s="43">
        <v>-0.1</v>
      </c>
      <c r="K12" s="23">
        <v>0</v>
      </c>
      <c r="L12" s="22"/>
      <c r="M12" s="22"/>
      <c r="N12" s="43"/>
    </row>
    <row r="13" spans="1:14" x14ac:dyDescent="0.25">
      <c r="A13" t="s">
        <v>57</v>
      </c>
      <c r="C13" s="23">
        <v>-35.5</v>
      </c>
      <c r="D13" s="22">
        <v>-37.200000000000003</v>
      </c>
      <c r="E13" s="22">
        <v>-37.399999999999991</v>
      </c>
      <c r="F13" s="43">
        <v>-39.800000000000004</v>
      </c>
      <c r="G13" s="23">
        <v>-39.4</v>
      </c>
      <c r="H13" s="22">
        <v>-42.4</v>
      </c>
      <c r="I13" s="22">
        <v>-35.199999999999974</v>
      </c>
      <c r="J13" s="43">
        <v>-35.500000000000014</v>
      </c>
      <c r="K13" s="23">
        <v>-33.9</v>
      </c>
      <c r="L13" s="22"/>
      <c r="M13" s="22"/>
      <c r="N13" s="43"/>
    </row>
    <row r="14" spans="1:14" x14ac:dyDescent="0.25">
      <c r="A14" t="s">
        <v>6</v>
      </c>
      <c r="C14" s="23">
        <v>-16.399999999999999</v>
      </c>
      <c r="D14" s="24">
        <v>-21.099999999999998</v>
      </c>
      <c r="E14" s="24">
        <v>-16.500000000000004</v>
      </c>
      <c r="F14" s="32">
        <v>-17.5</v>
      </c>
      <c r="G14" s="23">
        <v>-12.7</v>
      </c>
      <c r="H14" s="24">
        <v>-15.3</v>
      </c>
      <c r="I14" s="24">
        <v>-14.600000000000001</v>
      </c>
      <c r="J14" s="32">
        <v>-16.100000000000001</v>
      </c>
      <c r="K14" s="23">
        <v>-14.5</v>
      </c>
      <c r="L14" s="24"/>
      <c r="M14" s="24"/>
      <c r="N14" s="32"/>
    </row>
    <row r="15" spans="1:14" s="1" customFormat="1" x14ac:dyDescent="0.25">
      <c r="A15" s="14" t="s">
        <v>7</v>
      </c>
      <c r="B15" s="14"/>
      <c r="C15" s="37">
        <f t="shared" ref="C15:J15" si="2">SUM(C10:C14)</f>
        <v>71.300000000000011</v>
      </c>
      <c r="D15" s="21">
        <f t="shared" si="2"/>
        <v>83.800000000000026</v>
      </c>
      <c r="E15" s="21">
        <f t="shared" si="2"/>
        <v>86.90000000000002</v>
      </c>
      <c r="F15" s="61">
        <f t="shared" si="2"/>
        <v>97.800000000000011</v>
      </c>
      <c r="G15" s="37">
        <f t="shared" si="2"/>
        <v>92.600000000000009</v>
      </c>
      <c r="H15" s="21">
        <f t="shared" si="2"/>
        <v>93.7</v>
      </c>
      <c r="I15" s="21">
        <f t="shared" si="2"/>
        <v>108.60000000000002</v>
      </c>
      <c r="J15" s="61">
        <f t="shared" si="2"/>
        <v>82.899999999999977</v>
      </c>
      <c r="K15" s="37">
        <f t="shared" ref="K15:N15" si="3">SUM(K10:K14)</f>
        <v>79.299999999999983</v>
      </c>
      <c r="L15" s="21">
        <f t="shared" si="3"/>
        <v>0</v>
      </c>
      <c r="M15" s="21">
        <f t="shared" si="3"/>
        <v>0</v>
      </c>
      <c r="N15" s="61">
        <f t="shared" si="3"/>
        <v>0</v>
      </c>
    </row>
    <row r="16" spans="1:14" ht="6.75" customHeight="1" x14ac:dyDescent="0.25">
      <c r="C16" s="23"/>
      <c r="D16" s="22"/>
      <c r="E16" s="22"/>
      <c r="F16" s="43"/>
      <c r="G16" s="23"/>
      <c r="H16" s="22"/>
      <c r="I16" s="22"/>
      <c r="J16" s="43"/>
      <c r="K16" s="23"/>
      <c r="L16" s="22"/>
      <c r="M16" s="22"/>
      <c r="N16" s="43"/>
    </row>
    <row r="17" spans="1:14" x14ac:dyDescent="0.25">
      <c r="A17" t="s">
        <v>8</v>
      </c>
      <c r="C17" s="23">
        <v>-4.2</v>
      </c>
      <c r="D17" s="24">
        <v>-4.5</v>
      </c>
      <c r="E17" s="24">
        <v>-4.3000000000000007</v>
      </c>
      <c r="F17" s="32">
        <v>-9.3999999999999986</v>
      </c>
      <c r="G17" s="23">
        <v>-5.9</v>
      </c>
      <c r="H17" s="24">
        <v>-5.9</v>
      </c>
      <c r="I17" s="24">
        <v>-4.3999999999999986</v>
      </c>
      <c r="J17" s="32">
        <v>-7.3000000000000007</v>
      </c>
      <c r="K17" s="23">
        <v>-4.5999999999999996</v>
      </c>
      <c r="L17" s="24"/>
      <c r="M17" s="24"/>
      <c r="N17" s="32"/>
    </row>
    <row r="18" spans="1:14" s="1" customFormat="1" x14ac:dyDescent="0.25">
      <c r="A18" s="14" t="s">
        <v>9</v>
      </c>
      <c r="B18" s="14"/>
      <c r="C18" s="37">
        <f t="shared" ref="C18:J18" si="4">SUM(C15:C17)</f>
        <v>67.100000000000009</v>
      </c>
      <c r="D18" s="21">
        <f t="shared" si="4"/>
        <v>79.300000000000026</v>
      </c>
      <c r="E18" s="21">
        <f t="shared" si="4"/>
        <v>82.600000000000023</v>
      </c>
      <c r="F18" s="61">
        <f t="shared" si="4"/>
        <v>88.4</v>
      </c>
      <c r="G18" s="37">
        <f t="shared" si="4"/>
        <v>86.7</v>
      </c>
      <c r="H18" s="21">
        <f t="shared" si="4"/>
        <v>87.8</v>
      </c>
      <c r="I18" s="21">
        <f t="shared" si="4"/>
        <v>104.20000000000002</v>
      </c>
      <c r="J18" s="61">
        <f t="shared" si="4"/>
        <v>75.59999999999998</v>
      </c>
      <c r="K18" s="37">
        <f t="shared" ref="K18:N18" si="5">SUM(K15:K17)</f>
        <v>74.699999999999989</v>
      </c>
      <c r="L18" s="21">
        <f t="shared" si="5"/>
        <v>0</v>
      </c>
      <c r="M18" s="21">
        <f t="shared" si="5"/>
        <v>0</v>
      </c>
      <c r="N18" s="61">
        <f t="shared" si="5"/>
        <v>0</v>
      </c>
    </row>
    <row r="19" spans="1:14" ht="6.75" customHeight="1" x14ac:dyDescent="0.25">
      <c r="C19" s="23"/>
      <c r="D19" s="22"/>
      <c r="E19" s="22"/>
      <c r="F19" s="43"/>
      <c r="G19" s="23"/>
      <c r="H19" s="22"/>
      <c r="I19" s="22"/>
      <c r="J19" s="43"/>
      <c r="K19" s="23"/>
      <c r="L19" s="22"/>
      <c r="M19" s="22"/>
      <c r="N19" s="43"/>
    </row>
    <row r="20" spans="1:14" x14ac:dyDescent="0.25">
      <c r="A20" t="s">
        <v>25</v>
      </c>
      <c r="C20" s="23">
        <v>28.4</v>
      </c>
      <c r="D20" s="22">
        <v>-0.20000000000000284</v>
      </c>
      <c r="E20" s="22">
        <v>19.500000000000004</v>
      </c>
      <c r="F20" s="43">
        <v>31.799999999999994</v>
      </c>
      <c r="G20" s="23">
        <v>41.7</v>
      </c>
      <c r="H20" s="22">
        <v>27</v>
      </c>
      <c r="I20" s="22">
        <v>7.2999999999999972</v>
      </c>
      <c r="J20" s="43">
        <v>3</v>
      </c>
      <c r="K20" s="23">
        <v>54.8</v>
      </c>
      <c r="L20" s="22"/>
      <c r="M20" s="22"/>
      <c r="N20" s="43"/>
    </row>
    <row r="21" spans="1:14" x14ac:dyDescent="0.25">
      <c r="A21" t="s">
        <v>26</v>
      </c>
      <c r="C21" s="23">
        <v>-46.3</v>
      </c>
      <c r="D21" s="22">
        <v>-46.9</v>
      </c>
      <c r="E21" s="22">
        <v>-43.4</v>
      </c>
      <c r="F21" s="43">
        <v>-43.800000000000011</v>
      </c>
      <c r="G21" s="23">
        <v>-45</v>
      </c>
      <c r="H21" s="22">
        <v>-38.700000000000003</v>
      </c>
      <c r="I21" s="22">
        <v>-42.200000000000017</v>
      </c>
      <c r="J21" s="43">
        <v>-35.900000000000006</v>
      </c>
      <c r="K21" s="23">
        <v>-36</v>
      </c>
      <c r="L21" s="22"/>
      <c r="M21" s="22"/>
      <c r="N21" s="43"/>
    </row>
    <row r="22" spans="1:14" x14ac:dyDescent="0.25">
      <c r="A22" t="s">
        <v>10</v>
      </c>
      <c r="C22" s="23">
        <v>-0.3</v>
      </c>
      <c r="D22" s="24">
        <v>1.3</v>
      </c>
      <c r="E22" s="24">
        <v>1</v>
      </c>
      <c r="F22" s="32">
        <v>0.79999999999999982</v>
      </c>
      <c r="G22" s="23">
        <v>-0.3</v>
      </c>
      <c r="H22" s="24">
        <v>-0.1</v>
      </c>
      <c r="I22" s="24">
        <v>-0.29999999999999993</v>
      </c>
      <c r="J22" s="32">
        <v>-0.10000000000000009</v>
      </c>
      <c r="K22" s="23">
        <v>0</v>
      </c>
      <c r="L22" s="24"/>
      <c r="M22" s="24"/>
      <c r="N22" s="32"/>
    </row>
    <row r="23" spans="1:14" s="1" customFormat="1" x14ac:dyDescent="0.25">
      <c r="A23" s="14" t="s">
        <v>11</v>
      </c>
      <c r="B23" s="14"/>
      <c r="C23" s="37">
        <f t="shared" ref="C23:J23" si="6">SUM(C18:C22)</f>
        <v>48.900000000000006</v>
      </c>
      <c r="D23" s="21">
        <f t="shared" si="6"/>
        <v>33.500000000000021</v>
      </c>
      <c r="E23" s="21">
        <f t="shared" si="6"/>
        <v>59.700000000000024</v>
      </c>
      <c r="F23" s="61">
        <f t="shared" si="6"/>
        <v>77.199999999999989</v>
      </c>
      <c r="G23" s="37">
        <f t="shared" si="6"/>
        <v>83.100000000000009</v>
      </c>
      <c r="H23" s="21">
        <f t="shared" si="6"/>
        <v>76</v>
      </c>
      <c r="I23" s="21">
        <f t="shared" si="6"/>
        <v>69</v>
      </c>
      <c r="J23" s="61">
        <f t="shared" si="6"/>
        <v>42.599999999999973</v>
      </c>
      <c r="K23" s="37">
        <f t="shared" ref="K23:N23" si="7">SUM(K18:K22)</f>
        <v>93.5</v>
      </c>
      <c r="L23" s="21">
        <f t="shared" si="7"/>
        <v>0</v>
      </c>
      <c r="M23" s="21">
        <f t="shared" si="7"/>
        <v>0</v>
      </c>
      <c r="N23" s="61">
        <f t="shared" si="7"/>
        <v>0</v>
      </c>
    </row>
    <row r="24" spans="1:14" ht="6.75" customHeight="1" x14ac:dyDescent="0.25">
      <c r="C24" s="23"/>
      <c r="D24" s="22"/>
      <c r="E24" s="22"/>
      <c r="F24" s="43"/>
      <c r="G24" s="23"/>
      <c r="H24" s="22"/>
      <c r="I24" s="22"/>
      <c r="J24" s="43"/>
      <c r="K24" s="23"/>
      <c r="L24" s="22"/>
      <c r="M24" s="22"/>
      <c r="N24" s="43"/>
    </row>
    <row r="25" spans="1:14" ht="15" customHeight="1" x14ac:dyDescent="0.25">
      <c r="A25" t="s">
        <v>24</v>
      </c>
      <c r="C25" s="23">
        <v>0</v>
      </c>
      <c r="D25" s="22">
        <v>0</v>
      </c>
      <c r="E25" s="22">
        <v>0</v>
      </c>
      <c r="F25" s="43">
        <v>0</v>
      </c>
      <c r="G25" s="23">
        <v>0</v>
      </c>
      <c r="H25" s="22">
        <v>0</v>
      </c>
      <c r="I25" s="22">
        <v>0</v>
      </c>
      <c r="J25" s="43">
        <v>0</v>
      </c>
      <c r="K25" s="23">
        <v>0</v>
      </c>
      <c r="L25" s="22"/>
      <c r="M25" s="22"/>
      <c r="N25" s="43"/>
    </row>
    <row r="26" spans="1:14" x14ac:dyDescent="0.25">
      <c r="A26" t="s">
        <v>12</v>
      </c>
      <c r="C26" s="23">
        <v>0.1</v>
      </c>
      <c r="D26" s="22">
        <v>0.4</v>
      </c>
      <c r="E26" s="22">
        <v>1.0999999999999999</v>
      </c>
      <c r="F26" s="43">
        <v>4.7</v>
      </c>
      <c r="G26" s="23">
        <v>9.2999999999999989</v>
      </c>
      <c r="H26" s="22">
        <v>7.4</v>
      </c>
      <c r="I26" s="22">
        <v>7.3000000000000007</v>
      </c>
      <c r="J26" s="43">
        <v>10.5</v>
      </c>
      <c r="K26" s="23">
        <v>4.7</v>
      </c>
      <c r="L26" s="22"/>
      <c r="M26" s="22"/>
      <c r="N26" s="43"/>
    </row>
    <row r="27" spans="1:14" x14ac:dyDescent="0.25">
      <c r="A27" t="s">
        <v>13</v>
      </c>
      <c r="C27" s="23">
        <v>-7.3</v>
      </c>
      <c r="D27" s="24">
        <v>-8.2999999999999989</v>
      </c>
      <c r="E27" s="24">
        <v>-7.8</v>
      </c>
      <c r="F27" s="32">
        <v>-8.7000000000000011</v>
      </c>
      <c r="G27" s="23">
        <v>-9.1</v>
      </c>
      <c r="H27" s="24">
        <v>-8.9</v>
      </c>
      <c r="I27" s="24">
        <v>-7.3000000000000007</v>
      </c>
      <c r="J27" s="32">
        <v>-8.4000000000000021</v>
      </c>
      <c r="K27" s="23">
        <v>-8.3000000000000007</v>
      </c>
      <c r="L27" s="24"/>
      <c r="M27" s="24"/>
      <c r="N27" s="32"/>
    </row>
    <row r="28" spans="1:14" s="1" customFormat="1" x14ac:dyDescent="0.25">
      <c r="A28" s="14" t="s">
        <v>14</v>
      </c>
      <c r="B28" s="14"/>
      <c r="C28" s="37">
        <f t="shared" ref="C28:J28" si="8">SUM(C23:C27)</f>
        <v>41.70000000000001</v>
      </c>
      <c r="D28" s="21">
        <f t="shared" si="8"/>
        <v>25.600000000000023</v>
      </c>
      <c r="E28" s="21">
        <f t="shared" si="8"/>
        <v>53.000000000000028</v>
      </c>
      <c r="F28" s="61">
        <f t="shared" si="8"/>
        <v>73.199999999999989</v>
      </c>
      <c r="G28" s="37">
        <f t="shared" si="8"/>
        <v>83.300000000000011</v>
      </c>
      <c r="H28" s="21">
        <f t="shared" si="8"/>
        <v>74.5</v>
      </c>
      <c r="I28" s="21">
        <f t="shared" si="8"/>
        <v>69</v>
      </c>
      <c r="J28" s="61">
        <f t="shared" si="8"/>
        <v>44.699999999999974</v>
      </c>
      <c r="K28" s="37">
        <f t="shared" ref="K28:N28" si="9">SUM(K23:K27)</f>
        <v>89.9</v>
      </c>
      <c r="L28" s="21">
        <f t="shared" si="9"/>
        <v>0</v>
      </c>
      <c r="M28" s="21">
        <f t="shared" si="9"/>
        <v>0</v>
      </c>
      <c r="N28" s="61">
        <f t="shared" si="9"/>
        <v>0</v>
      </c>
    </row>
    <row r="29" spans="1:14" ht="6.75" customHeight="1" x14ac:dyDescent="0.25">
      <c r="C29" s="23"/>
      <c r="D29" s="22"/>
      <c r="E29" s="22"/>
      <c r="F29" s="43"/>
      <c r="G29" s="23"/>
      <c r="H29" s="22"/>
      <c r="I29" s="22"/>
      <c r="J29" s="43"/>
      <c r="K29" s="23"/>
      <c r="L29" s="22"/>
      <c r="M29" s="22"/>
      <c r="N29" s="43"/>
    </row>
    <row r="30" spans="1:14" x14ac:dyDescent="0.25">
      <c r="A30" t="s">
        <v>15</v>
      </c>
      <c r="C30" s="23">
        <v>-0.2</v>
      </c>
      <c r="D30" s="24">
        <v>0</v>
      </c>
      <c r="E30" s="24">
        <v>-0.2</v>
      </c>
      <c r="F30" s="32">
        <v>0</v>
      </c>
      <c r="G30" s="23">
        <v>-0.2</v>
      </c>
      <c r="H30" s="24">
        <v>0</v>
      </c>
      <c r="I30" s="24">
        <v>-0.2</v>
      </c>
      <c r="J30" s="32">
        <v>-3.6</v>
      </c>
      <c r="K30" s="23">
        <v>-1.1000000000000001</v>
      </c>
      <c r="L30" s="24"/>
      <c r="M30" s="24"/>
      <c r="N30" s="32"/>
    </row>
    <row r="31" spans="1:14" s="1" customFormat="1" x14ac:dyDescent="0.25">
      <c r="A31" s="12" t="s">
        <v>16</v>
      </c>
      <c r="B31" s="12"/>
      <c r="C31" s="39">
        <f t="shared" ref="C31:J31" si="10">SUM(C28:C30)</f>
        <v>41.500000000000007</v>
      </c>
      <c r="D31" s="30">
        <f t="shared" si="10"/>
        <v>25.600000000000023</v>
      </c>
      <c r="E31" s="30">
        <f t="shared" si="10"/>
        <v>52.800000000000026</v>
      </c>
      <c r="F31" s="70">
        <f t="shared" si="10"/>
        <v>73.199999999999989</v>
      </c>
      <c r="G31" s="39">
        <f t="shared" si="10"/>
        <v>83.100000000000009</v>
      </c>
      <c r="H31" s="30">
        <f t="shared" si="10"/>
        <v>74.5</v>
      </c>
      <c r="I31" s="30">
        <f t="shared" si="10"/>
        <v>68.8</v>
      </c>
      <c r="J31" s="70">
        <f t="shared" si="10"/>
        <v>41.099999999999973</v>
      </c>
      <c r="K31" s="39">
        <f t="shared" ref="K31:N31" si="11">SUM(K28:K30)</f>
        <v>88.800000000000011</v>
      </c>
      <c r="L31" s="30">
        <f t="shared" si="11"/>
        <v>0</v>
      </c>
      <c r="M31" s="30">
        <f t="shared" si="11"/>
        <v>0</v>
      </c>
      <c r="N31" s="70">
        <f t="shared" si="11"/>
        <v>0</v>
      </c>
    </row>
    <row r="32" spans="1:14" x14ac:dyDescent="0.25">
      <c r="C32" s="66"/>
      <c r="D32" s="72"/>
      <c r="E32" s="72"/>
      <c r="F32" s="73"/>
      <c r="G32" s="66"/>
      <c r="H32" s="72"/>
      <c r="I32" s="72"/>
      <c r="J32" s="73"/>
      <c r="K32" s="66"/>
      <c r="L32" s="72"/>
      <c r="M32" s="72"/>
      <c r="N32" s="73"/>
    </row>
    <row r="33" spans="1:16" hidden="1" x14ac:dyDescent="0.25">
      <c r="A33" t="s">
        <v>21</v>
      </c>
      <c r="C33" s="23"/>
      <c r="D33" s="22"/>
      <c r="E33" s="22"/>
      <c r="F33" s="43"/>
      <c r="G33" s="23"/>
      <c r="H33" s="22"/>
      <c r="I33" s="22"/>
      <c r="J33" s="43"/>
      <c r="K33" s="23"/>
      <c r="L33" s="22"/>
      <c r="M33" s="22"/>
      <c r="N33" s="43"/>
    </row>
    <row r="34" spans="1:16" hidden="1" x14ac:dyDescent="0.25">
      <c r="A34" t="s">
        <v>25</v>
      </c>
      <c r="C34" s="23">
        <v>-28.4</v>
      </c>
      <c r="D34" s="22">
        <v>0.20000000000000284</v>
      </c>
      <c r="E34" s="22">
        <v>-19.500000000000004</v>
      </c>
      <c r="F34" s="43">
        <v>-31.8</v>
      </c>
      <c r="G34" s="23">
        <v>-41.7</v>
      </c>
      <c r="H34" s="22">
        <v>-27</v>
      </c>
      <c r="I34" s="22">
        <v>-7.2999999999999972</v>
      </c>
      <c r="J34" s="43">
        <v>-3</v>
      </c>
      <c r="K34" s="23">
        <v>-54.8</v>
      </c>
      <c r="L34" s="22"/>
      <c r="M34" s="22"/>
      <c r="N34" s="43"/>
      <c r="P34" s="22"/>
    </row>
    <row r="35" spans="1:16" hidden="1" x14ac:dyDescent="0.25">
      <c r="A35" t="s">
        <v>27</v>
      </c>
      <c r="C35" s="25">
        <v>0</v>
      </c>
      <c r="D35" s="24">
        <v>0</v>
      </c>
      <c r="E35" s="24">
        <v>0</v>
      </c>
      <c r="F35" s="32">
        <v>0</v>
      </c>
      <c r="G35" s="25">
        <v>0</v>
      </c>
      <c r="H35" s="24">
        <v>0</v>
      </c>
      <c r="I35" s="24">
        <v>0</v>
      </c>
      <c r="J35" s="32">
        <v>0</v>
      </c>
      <c r="K35" s="25">
        <v>0</v>
      </c>
      <c r="L35" s="24"/>
      <c r="M35" s="24"/>
      <c r="N35" s="32"/>
    </row>
    <row r="36" spans="1:16" s="1" customFormat="1" x14ac:dyDescent="0.25">
      <c r="A36" s="12" t="s">
        <v>73</v>
      </c>
      <c r="B36" s="12"/>
      <c r="C36" s="39">
        <f t="shared" ref="C36:J36" si="12">SUM(C31:C35)</f>
        <v>13.100000000000009</v>
      </c>
      <c r="D36" s="30">
        <f t="shared" si="12"/>
        <v>25.800000000000026</v>
      </c>
      <c r="E36" s="30">
        <f t="shared" si="12"/>
        <v>33.300000000000026</v>
      </c>
      <c r="F36" s="70">
        <f t="shared" si="12"/>
        <v>41.399999999999991</v>
      </c>
      <c r="G36" s="39">
        <f t="shared" si="12"/>
        <v>41.400000000000006</v>
      </c>
      <c r="H36" s="30">
        <f t="shared" si="12"/>
        <v>47.5</v>
      </c>
      <c r="I36" s="30">
        <f t="shared" si="12"/>
        <v>61.5</v>
      </c>
      <c r="J36" s="70">
        <f t="shared" si="12"/>
        <v>38.099999999999973</v>
      </c>
      <c r="K36" s="39">
        <f t="shared" ref="K36:N36" si="13">SUM(K31:K35)</f>
        <v>34.000000000000014</v>
      </c>
      <c r="L36" s="30">
        <f t="shared" si="13"/>
        <v>0</v>
      </c>
      <c r="M36" s="30">
        <f t="shared" si="13"/>
        <v>0</v>
      </c>
      <c r="N36" s="70">
        <f t="shared" si="13"/>
        <v>0</v>
      </c>
    </row>
  </sheetData>
  <mergeCells count="3">
    <mergeCell ref="C3:F3"/>
    <mergeCell ref="G3:J3"/>
    <mergeCell ref="K3:N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E6F28-9CEC-44CB-B254-8B9C0A7C7BFB}">
  <dimension ref="A1:N37"/>
  <sheetViews>
    <sheetView showGridLines="0" workbookViewId="0">
      <selection activeCell="L6" sqref="L6"/>
    </sheetView>
  </sheetViews>
  <sheetFormatPr defaultRowHeight="15" x14ac:dyDescent="0.25"/>
  <cols>
    <col min="1" max="1" width="75.85546875" bestFit="1" customWidth="1"/>
    <col min="2" max="2" width="4" customWidth="1"/>
  </cols>
  <sheetData>
    <row r="1" spans="1:14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thickBot="1" x14ac:dyDescent="0.35">
      <c r="A2" s="17" t="s">
        <v>82</v>
      </c>
    </row>
    <row r="3" spans="1:14" ht="15.75" thickBot="1" x14ac:dyDescent="0.3">
      <c r="C3" s="86">
        <v>2022</v>
      </c>
      <c r="D3" s="87"/>
      <c r="E3" s="87"/>
      <c r="F3" s="88"/>
      <c r="G3" s="86">
        <v>2023</v>
      </c>
      <c r="H3" s="87"/>
      <c r="I3" s="87"/>
      <c r="J3" s="88"/>
      <c r="K3" s="86">
        <v>2024</v>
      </c>
      <c r="L3" s="87"/>
      <c r="M3" s="87"/>
      <c r="N3" s="88"/>
    </row>
    <row r="4" spans="1:14" ht="15.75" thickBot="1" x14ac:dyDescent="0.3">
      <c r="A4" s="3" t="s">
        <v>23</v>
      </c>
      <c r="B4" s="4"/>
      <c r="C4" s="10" t="s">
        <v>17</v>
      </c>
      <c r="D4" s="11" t="s">
        <v>51</v>
      </c>
      <c r="E4" s="11" t="s">
        <v>19</v>
      </c>
      <c r="F4" s="18" t="s">
        <v>20</v>
      </c>
      <c r="G4" s="10" t="s">
        <v>17</v>
      </c>
      <c r="H4" s="11" t="s">
        <v>51</v>
      </c>
      <c r="I4" s="11" t="s">
        <v>19</v>
      </c>
      <c r="J4" s="18" t="s">
        <v>20</v>
      </c>
      <c r="K4" s="10" t="s">
        <v>17</v>
      </c>
      <c r="L4" s="11" t="s">
        <v>51</v>
      </c>
      <c r="M4" s="11" t="s">
        <v>19</v>
      </c>
      <c r="N4" s="18" t="s">
        <v>20</v>
      </c>
    </row>
    <row r="5" spans="1:14" x14ac:dyDescent="0.25">
      <c r="A5" s="1"/>
      <c r="C5" s="5"/>
      <c r="F5" s="60"/>
      <c r="G5" s="5"/>
      <c r="J5" s="60"/>
      <c r="K5" s="5"/>
      <c r="N5" s="60"/>
    </row>
    <row r="6" spans="1:14" x14ac:dyDescent="0.25">
      <c r="A6" t="s">
        <v>0</v>
      </c>
      <c r="C6" s="23">
        <v>1049.3</v>
      </c>
      <c r="D6" s="22">
        <v>1359.5</v>
      </c>
      <c r="E6" s="22">
        <v>1439.3000000000002</v>
      </c>
      <c r="F6" s="43">
        <v>1246.1000000000004</v>
      </c>
      <c r="G6" s="23">
        <v>934.8</v>
      </c>
      <c r="H6" s="22">
        <v>875.4</v>
      </c>
      <c r="I6" s="22">
        <v>818.69999999999959</v>
      </c>
      <c r="J6" s="43">
        <v>775.90000000000009</v>
      </c>
      <c r="K6" s="23">
        <v>833.8</v>
      </c>
      <c r="L6" s="22"/>
      <c r="M6" s="22"/>
      <c r="N6" s="43"/>
    </row>
    <row r="7" spans="1:14" x14ac:dyDescent="0.25">
      <c r="A7" t="s">
        <v>1</v>
      </c>
      <c r="C7" s="23">
        <v>0</v>
      </c>
      <c r="D7" s="22">
        <v>0</v>
      </c>
      <c r="E7" s="22">
        <v>0</v>
      </c>
      <c r="F7" s="43">
        <v>0</v>
      </c>
      <c r="G7" s="23">
        <v>0</v>
      </c>
      <c r="H7" s="22">
        <v>0</v>
      </c>
      <c r="I7" s="22">
        <v>0</v>
      </c>
      <c r="J7" s="43">
        <v>0</v>
      </c>
      <c r="K7" s="23">
        <v>0</v>
      </c>
      <c r="L7" s="22"/>
      <c r="M7" s="22"/>
      <c r="N7" s="43"/>
    </row>
    <row r="8" spans="1:14" x14ac:dyDescent="0.25">
      <c r="A8" t="s">
        <v>87</v>
      </c>
      <c r="C8" s="23">
        <v>0.1</v>
      </c>
      <c r="D8" s="22">
        <v>0.19999999999999998</v>
      </c>
      <c r="E8" s="22">
        <v>0.2</v>
      </c>
      <c r="F8" s="43">
        <v>0.39999999999999997</v>
      </c>
      <c r="G8" s="23">
        <v>0.4</v>
      </c>
      <c r="H8" s="22">
        <v>0.3</v>
      </c>
      <c r="I8" s="22">
        <v>0.8</v>
      </c>
      <c r="J8" s="43">
        <v>1.7000000000000028</v>
      </c>
      <c r="K8" s="23">
        <v>4</v>
      </c>
      <c r="L8" s="22"/>
      <c r="M8" s="22"/>
      <c r="N8" s="43"/>
    </row>
    <row r="9" spans="1:14" x14ac:dyDescent="0.25">
      <c r="A9" t="s">
        <v>2</v>
      </c>
      <c r="C9" s="23">
        <v>-350.5</v>
      </c>
      <c r="D9" s="24">
        <v>-437.80000000000007</v>
      </c>
      <c r="E9" s="24">
        <v>-490.5</v>
      </c>
      <c r="F9" s="32">
        <v>-451.2</v>
      </c>
      <c r="G9" s="23">
        <v>-358.2</v>
      </c>
      <c r="H9" s="24">
        <v>-328.1</v>
      </c>
      <c r="I9" s="24">
        <v>-312.39999999999998</v>
      </c>
      <c r="J9" s="32">
        <v>-336.09999999999991</v>
      </c>
      <c r="K9" s="23">
        <v>-348.1</v>
      </c>
      <c r="L9" s="24"/>
      <c r="M9" s="24"/>
      <c r="N9" s="32"/>
    </row>
    <row r="10" spans="1:14" s="1" customFormat="1" x14ac:dyDescent="0.25">
      <c r="A10" s="14" t="s">
        <v>3</v>
      </c>
      <c r="B10" s="14"/>
      <c r="C10" s="37">
        <f t="shared" ref="C10:J10" si="0">SUM(C6:C9)</f>
        <v>698.89999999999986</v>
      </c>
      <c r="D10" s="21">
        <f t="shared" si="0"/>
        <v>921.9</v>
      </c>
      <c r="E10" s="21">
        <f t="shared" si="0"/>
        <v>949.00000000000023</v>
      </c>
      <c r="F10" s="61">
        <f t="shared" si="0"/>
        <v>795.30000000000041</v>
      </c>
      <c r="G10" s="37">
        <f t="shared" si="0"/>
        <v>577</v>
      </c>
      <c r="H10" s="21">
        <f t="shared" si="0"/>
        <v>547.59999999999991</v>
      </c>
      <c r="I10" s="21">
        <f t="shared" si="0"/>
        <v>507.09999999999957</v>
      </c>
      <c r="J10" s="61">
        <f t="shared" si="0"/>
        <v>441.50000000000023</v>
      </c>
      <c r="K10" s="37">
        <f t="shared" ref="K10:N10" si="1">SUM(K6:K9)</f>
        <v>489.69999999999993</v>
      </c>
      <c r="L10" s="21">
        <f t="shared" si="1"/>
        <v>0</v>
      </c>
      <c r="M10" s="21">
        <f t="shared" si="1"/>
        <v>0</v>
      </c>
      <c r="N10" s="61">
        <f t="shared" si="1"/>
        <v>0</v>
      </c>
    </row>
    <row r="11" spans="1:14" ht="6.75" customHeight="1" x14ac:dyDescent="0.25">
      <c r="C11" s="23"/>
      <c r="D11" s="22"/>
      <c r="E11" s="22"/>
      <c r="F11" s="43"/>
      <c r="G11" s="23"/>
      <c r="H11" s="22"/>
      <c r="I11" s="22"/>
      <c r="J11" s="43"/>
      <c r="K11" s="23"/>
      <c r="L11" s="22"/>
      <c r="M11" s="22"/>
      <c r="N11" s="43"/>
    </row>
    <row r="12" spans="1:14" x14ac:dyDescent="0.25">
      <c r="A12" t="s">
        <v>4</v>
      </c>
      <c r="C12" s="23">
        <v>9</v>
      </c>
      <c r="D12" s="22">
        <v>9.2999999999999989</v>
      </c>
      <c r="E12" s="22">
        <v>8</v>
      </c>
      <c r="F12" s="43">
        <v>2.3000000000000025</v>
      </c>
      <c r="G12" s="23">
        <v>7.3</v>
      </c>
      <c r="H12" s="22">
        <v>1.1000000000000001</v>
      </c>
      <c r="I12" s="22">
        <v>3.7000000000000011</v>
      </c>
      <c r="J12" s="43">
        <v>5.3999999999999986</v>
      </c>
      <c r="K12" s="23">
        <v>7.5</v>
      </c>
      <c r="L12" s="22"/>
      <c r="M12" s="22"/>
      <c r="N12" s="43"/>
    </row>
    <row r="13" spans="1:14" x14ac:dyDescent="0.25">
      <c r="A13" t="s">
        <v>57</v>
      </c>
      <c r="C13" s="23">
        <v>-531.5</v>
      </c>
      <c r="D13" s="22">
        <v>-642.9</v>
      </c>
      <c r="E13" s="22">
        <v>-634.29999999999995</v>
      </c>
      <c r="F13" s="43">
        <v>-557.4</v>
      </c>
      <c r="G13" s="23">
        <v>-432.5</v>
      </c>
      <c r="H13" s="22">
        <v>-439.7</v>
      </c>
      <c r="I13" s="22">
        <v>-417.6</v>
      </c>
      <c r="J13" s="43">
        <v>-383.29999999999995</v>
      </c>
      <c r="K13" s="23">
        <v>-462.8</v>
      </c>
      <c r="L13" s="22"/>
      <c r="M13" s="22"/>
      <c r="N13" s="43"/>
    </row>
    <row r="14" spans="1:14" x14ac:dyDescent="0.25">
      <c r="A14" t="s">
        <v>6</v>
      </c>
      <c r="C14" s="23">
        <v>0</v>
      </c>
      <c r="D14" s="24">
        <v>0</v>
      </c>
      <c r="E14" s="24">
        <v>0</v>
      </c>
      <c r="F14" s="32">
        <v>-1.5</v>
      </c>
      <c r="G14" s="23">
        <v>0</v>
      </c>
      <c r="H14" s="24">
        <v>0</v>
      </c>
      <c r="I14" s="24">
        <v>0</v>
      </c>
      <c r="J14" s="32">
        <v>0</v>
      </c>
      <c r="K14" s="23">
        <v>0</v>
      </c>
      <c r="L14" s="24"/>
      <c r="M14" s="24"/>
      <c r="N14" s="32"/>
    </row>
    <row r="15" spans="1:14" s="1" customFormat="1" x14ac:dyDescent="0.25">
      <c r="A15" s="14" t="s">
        <v>7</v>
      </c>
      <c r="B15" s="14"/>
      <c r="C15" s="37">
        <f t="shared" ref="C15:J15" si="2">SUM(C10:C14)</f>
        <v>176.39999999999986</v>
      </c>
      <c r="D15" s="21">
        <f t="shared" si="2"/>
        <v>288.29999999999995</v>
      </c>
      <c r="E15" s="21">
        <f t="shared" si="2"/>
        <v>322.70000000000027</v>
      </c>
      <c r="F15" s="61">
        <f t="shared" si="2"/>
        <v>238.70000000000039</v>
      </c>
      <c r="G15" s="37">
        <f t="shared" si="2"/>
        <v>151.79999999999995</v>
      </c>
      <c r="H15" s="21">
        <f t="shared" si="2"/>
        <v>108.99999999999994</v>
      </c>
      <c r="I15" s="21">
        <f t="shared" si="2"/>
        <v>93.199999999999534</v>
      </c>
      <c r="J15" s="61">
        <f t="shared" si="2"/>
        <v>63.60000000000025</v>
      </c>
      <c r="K15" s="37">
        <f t="shared" ref="K15:N15" si="3">SUM(K10:K14)</f>
        <v>34.39999999999992</v>
      </c>
      <c r="L15" s="21">
        <f t="shared" si="3"/>
        <v>0</v>
      </c>
      <c r="M15" s="21">
        <f t="shared" si="3"/>
        <v>0</v>
      </c>
      <c r="N15" s="61">
        <f t="shared" si="3"/>
        <v>0</v>
      </c>
    </row>
    <row r="16" spans="1:14" ht="6.75" customHeight="1" x14ac:dyDescent="0.25">
      <c r="C16" s="23"/>
      <c r="D16" s="22"/>
      <c r="E16" s="22"/>
      <c r="F16" s="43"/>
      <c r="G16" s="23"/>
      <c r="H16" s="22"/>
      <c r="I16" s="22"/>
      <c r="J16" s="43"/>
      <c r="K16" s="23"/>
      <c r="L16" s="22"/>
      <c r="M16" s="22"/>
      <c r="N16" s="43"/>
    </row>
    <row r="17" spans="1:14" x14ac:dyDescent="0.25">
      <c r="A17" t="s">
        <v>8</v>
      </c>
      <c r="C17" s="23">
        <v>-32.299999999999997</v>
      </c>
      <c r="D17" s="24">
        <v>-53.7</v>
      </c>
      <c r="E17" s="24">
        <v>-57.5</v>
      </c>
      <c r="F17" s="32">
        <v>-40.9</v>
      </c>
      <c r="G17" s="23">
        <v>-30.300000000000004</v>
      </c>
      <c r="H17" s="24">
        <v>-22.3</v>
      </c>
      <c r="I17" s="24">
        <v>-20.599999999999994</v>
      </c>
      <c r="J17" s="32">
        <v>-20.099999999999994</v>
      </c>
      <c r="K17" s="23">
        <v>-17.399999999999999</v>
      </c>
      <c r="L17" s="24"/>
      <c r="M17" s="24"/>
      <c r="N17" s="32"/>
    </row>
    <row r="18" spans="1:14" s="1" customFormat="1" x14ac:dyDescent="0.25">
      <c r="A18" s="14" t="s">
        <v>9</v>
      </c>
      <c r="B18" s="14"/>
      <c r="C18" s="37">
        <f t="shared" ref="C18:J18" si="4">SUM(C15:C17)</f>
        <v>144.09999999999985</v>
      </c>
      <c r="D18" s="21">
        <f t="shared" si="4"/>
        <v>234.59999999999997</v>
      </c>
      <c r="E18" s="21">
        <f t="shared" si="4"/>
        <v>265.20000000000027</v>
      </c>
      <c r="F18" s="61">
        <f t="shared" si="4"/>
        <v>197.80000000000038</v>
      </c>
      <c r="G18" s="37">
        <f t="shared" si="4"/>
        <v>121.49999999999994</v>
      </c>
      <c r="H18" s="21">
        <f t="shared" si="4"/>
        <v>86.699999999999946</v>
      </c>
      <c r="I18" s="21">
        <f t="shared" si="4"/>
        <v>72.59999999999954</v>
      </c>
      <c r="J18" s="61">
        <f t="shared" si="4"/>
        <v>43.500000000000256</v>
      </c>
      <c r="K18" s="37">
        <f t="shared" ref="K18:N18" si="5">SUM(K15:K17)</f>
        <v>16.999999999999922</v>
      </c>
      <c r="L18" s="21">
        <f t="shared" si="5"/>
        <v>0</v>
      </c>
      <c r="M18" s="21">
        <f t="shared" si="5"/>
        <v>0</v>
      </c>
      <c r="N18" s="61">
        <f t="shared" si="5"/>
        <v>0</v>
      </c>
    </row>
    <row r="19" spans="1:14" ht="6.75" customHeight="1" x14ac:dyDescent="0.25">
      <c r="C19" s="23"/>
      <c r="D19" s="22"/>
      <c r="E19" s="22"/>
      <c r="F19" s="43"/>
      <c r="G19" s="23"/>
      <c r="H19" s="22"/>
      <c r="I19" s="22"/>
      <c r="J19" s="43"/>
      <c r="K19" s="23"/>
      <c r="L19" s="22"/>
      <c r="M19" s="22"/>
      <c r="N19" s="43"/>
    </row>
    <row r="20" spans="1:14" x14ac:dyDescent="0.25">
      <c r="A20" t="s">
        <v>25</v>
      </c>
      <c r="C20" s="23">
        <v>0</v>
      </c>
      <c r="D20" s="22">
        <v>0</v>
      </c>
      <c r="E20" s="22">
        <v>0</v>
      </c>
      <c r="F20" s="43">
        <v>-0.1</v>
      </c>
      <c r="G20" s="23">
        <v>0</v>
      </c>
      <c r="H20" s="22">
        <v>0</v>
      </c>
      <c r="I20" s="22">
        <v>0</v>
      </c>
      <c r="J20" s="43">
        <v>0</v>
      </c>
      <c r="K20" s="23">
        <v>0</v>
      </c>
      <c r="L20" s="22"/>
      <c r="M20" s="22"/>
      <c r="N20" s="43"/>
    </row>
    <row r="21" spans="1:14" x14ac:dyDescent="0.25">
      <c r="A21" t="s">
        <v>26</v>
      </c>
      <c r="C21" s="23">
        <v>-61.5</v>
      </c>
      <c r="D21" s="22">
        <v>-73.100000000000009</v>
      </c>
      <c r="E21" s="22">
        <v>-70.7</v>
      </c>
      <c r="F21" s="43">
        <v>-64</v>
      </c>
      <c r="G21" s="23">
        <v>-48.8</v>
      </c>
      <c r="H21" s="22">
        <v>-48.5</v>
      </c>
      <c r="I21" s="22">
        <v>-35.399999999999977</v>
      </c>
      <c r="J21" s="43">
        <v>-40.700000000000017</v>
      </c>
      <c r="K21" s="23">
        <v>-38.1</v>
      </c>
      <c r="L21" s="22"/>
      <c r="M21" s="22"/>
      <c r="N21" s="43"/>
    </row>
    <row r="22" spans="1:14" x14ac:dyDescent="0.25">
      <c r="A22" t="s">
        <v>10</v>
      </c>
      <c r="C22" s="23">
        <v>0</v>
      </c>
      <c r="D22" s="24">
        <v>0</v>
      </c>
      <c r="E22" s="24">
        <v>0</v>
      </c>
      <c r="F22" s="32">
        <v>0</v>
      </c>
      <c r="G22" s="23">
        <v>0</v>
      </c>
      <c r="H22" s="24">
        <v>0</v>
      </c>
      <c r="I22" s="24">
        <v>0</v>
      </c>
      <c r="J22" s="32">
        <v>0</v>
      </c>
      <c r="K22" s="23">
        <v>0</v>
      </c>
      <c r="L22" s="24"/>
      <c r="M22" s="24"/>
      <c r="N22" s="32"/>
    </row>
    <row r="23" spans="1:14" s="1" customFormat="1" x14ac:dyDescent="0.25">
      <c r="A23" s="14" t="s">
        <v>11</v>
      </c>
      <c r="B23" s="14"/>
      <c r="C23" s="37">
        <f t="shared" ref="C23:J23" si="6">SUM(C18:C22)</f>
        <v>82.599999999999852</v>
      </c>
      <c r="D23" s="21">
        <f t="shared" si="6"/>
        <v>161.49999999999994</v>
      </c>
      <c r="E23" s="21">
        <f t="shared" si="6"/>
        <v>194.50000000000028</v>
      </c>
      <c r="F23" s="61">
        <f t="shared" si="6"/>
        <v>133.70000000000039</v>
      </c>
      <c r="G23" s="37">
        <f t="shared" si="6"/>
        <v>72.699999999999946</v>
      </c>
      <c r="H23" s="21">
        <f t="shared" si="6"/>
        <v>38.199999999999946</v>
      </c>
      <c r="I23" s="21">
        <f t="shared" si="6"/>
        <v>37.199999999999562</v>
      </c>
      <c r="J23" s="61">
        <f t="shared" si="6"/>
        <v>2.8000000000002387</v>
      </c>
      <c r="K23" s="37">
        <f t="shared" ref="K23:N23" si="7">SUM(K18:K22)</f>
        <v>-21.10000000000008</v>
      </c>
      <c r="L23" s="21">
        <f t="shared" si="7"/>
        <v>0</v>
      </c>
      <c r="M23" s="21">
        <f t="shared" si="7"/>
        <v>0</v>
      </c>
      <c r="N23" s="61">
        <f t="shared" si="7"/>
        <v>0</v>
      </c>
    </row>
    <row r="24" spans="1:14" ht="6.75" customHeight="1" x14ac:dyDescent="0.25">
      <c r="C24" s="23"/>
      <c r="D24" s="22"/>
      <c r="E24" s="22"/>
      <c r="F24" s="43"/>
      <c r="G24" s="23"/>
      <c r="H24" s="22"/>
      <c r="I24" s="22"/>
      <c r="J24" s="43"/>
      <c r="K24" s="23"/>
      <c r="L24" s="22"/>
      <c r="M24" s="22"/>
      <c r="N24" s="43"/>
    </row>
    <row r="25" spans="1:14" ht="15" customHeight="1" x14ac:dyDescent="0.25">
      <c r="A25" t="s">
        <v>24</v>
      </c>
      <c r="C25" s="23">
        <v>0</v>
      </c>
      <c r="D25" s="22">
        <v>0</v>
      </c>
      <c r="E25" s="22">
        <v>0</v>
      </c>
      <c r="F25" s="43">
        <v>0</v>
      </c>
      <c r="G25" s="23">
        <v>0</v>
      </c>
      <c r="H25" s="22">
        <v>0</v>
      </c>
      <c r="I25" s="22">
        <v>0</v>
      </c>
      <c r="J25" s="43">
        <v>0</v>
      </c>
      <c r="K25" s="23">
        <v>0</v>
      </c>
      <c r="L25" s="22"/>
      <c r="M25" s="22"/>
      <c r="N25" s="43"/>
    </row>
    <row r="26" spans="1:14" x14ac:dyDescent="0.25">
      <c r="A26" t="s">
        <v>12</v>
      </c>
      <c r="C26" s="23">
        <v>0.2</v>
      </c>
      <c r="D26" s="22">
        <v>0.6</v>
      </c>
      <c r="E26" s="22">
        <v>2.5</v>
      </c>
      <c r="F26" s="43">
        <v>2.6999999999999997</v>
      </c>
      <c r="G26" s="23">
        <v>3</v>
      </c>
      <c r="H26" s="22">
        <v>2</v>
      </c>
      <c r="I26" s="22">
        <v>-0.79999999999999982</v>
      </c>
      <c r="J26" s="43">
        <v>3.3</v>
      </c>
      <c r="K26" s="23">
        <v>0.89999999999999991</v>
      </c>
      <c r="L26" s="22"/>
      <c r="M26" s="22"/>
      <c r="N26" s="43"/>
    </row>
    <row r="27" spans="1:14" x14ac:dyDescent="0.25">
      <c r="A27" t="s">
        <v>13</v>
      </c>
      <c r="C27" s="23">
        <v>-5.6</v>
      </c>
      <c r="D27" s="24">
        <v>-7.3</v>
      </c>
      <c r="E27" s="24">
        <v>-5.1999999999999993</v>
      </c>
      <c r="F27" s="32">
        <v>-1.7999999999999989</v>
      </c>
      <c r="G27" s="23">
        <v>-6.3</v>
      </c>
      <c r="H27" s="24">
        <v>-4.5999999999999996</v>
      </c>
      <c r="I27" s="24">
        <v>-4.5999999999999996</v>
      </c>
      <c r="J27" s="32">
        <v>-4.1999999999999993</v>
      </c>
      <c r="K27" s="23">
        <v>-4.4000000000000004</v>
      </c>
      <c r="L27" s="24"/>
      <c r="M27" s="24"/>
      <c r="N27" s="32"/>
    </row>
    <row r="28" spans="1:14" s="1" customFormat="1" x14ac:dyDescent="0.25">
      <c r="A28" s="14" t="s">
        <v>14</v>
      </c>
      <c r="B28" s="14"/>
      <c r="C28" s="37">
        <f t="shared" ref="C28:J28" si="8">SUM(C23:C27)</f>
        <v>77.199999999999861</v>
      </c>
      <c r="D28" s="21">
        <f t="shared" si="8"/>
        <v>154.79999999999993</v>
      </c>
      <c r="E28" s="21">
        <f t="shared" si="8"/>
        <v>191.8000000000003</v>
      </c>
      <c r="F28" s="61">
        <f t="shared" si="8"/>
        <v>134.60000000000036</v>
      </c>
      <c r="G28" s="37">
        <f t="shared" si="8"/>
        <v>69.399999999999949</v>
      </c>
      <c r="H28" s="21">
        <f t="shared" si="8"/>
        <v>35.599999999999945</v>
      </c>
      <c r="I28" s="21">
        <f t="shared" si="8"/>
        <v>31.799999999999564</v>
      </c>
      <c r="J28" s="61">
        <f t="shared" si="8"/>
        <v>1.9000000000002393</v>
      </c>
      <c r="K28" s="37">
        <f t="shared" ref="K28:N28" si="9">SUM(K23:K27)</f>
        <v>-24.60000000000008</v>
      </c>
      <c r="L28" s="21">
        <f t="shared" si="9"/>
        <v>0</v>
      </c>
      <c r="M28" s="21">
        <f t="shared" si="9"/>
        <v>0</v>
      </c>
      <c r="N28" s="61">
        <f t="shared" si="9"/>
        <v>0</v>
      </c>
    </row>
    <row r="29" spans="1:14" ht="6.75" customHeight="1" x14ac:dyDescent="0.25">
      <c r="C29" s="23"/>
      <c r="D29" s="22"/>
      <c r="E29" s="22"/>
      <c r="F29" s="43"/>
      <c r="G29" s="23"/>
      <c r="H29" s="22"/>
      <c r="I29" s="22"/>
      <c r="J29" s="43"/>
      <c r="K29" s="23"/>
      <c r="L29" s="22"/>
      <c r="M29" s="22"/>
      <c r="N29" s="43"/>
    </row>
    <row r="30" spans="1:14" x14ac:dyDescent="0.25">
      <c r="A30" t="s">
        <v>15</v>
      </c>
      <c r="C30" s="25">
        <v>-1.6</v>
      </c>
      <c r="D30" s="24">
        <v>-1.7</v>
      </c>
      <c r="E30" s="24">
        <v>-1.4999999999999998</v>
      </c>
      <c r="F30" s="32">
        <v>-3.2</v>
      </c>
      <c r="G30" s="25">
        <v>-2.2999999999999998</v>
      </c>
      <c r="H30" s="24">
        <v>-1.9</v>
      </c>
      <c r="I30" s="24">
        <v>-2</v>
      </c>
      <c r="J30" s="32">
        <v>0.10000000000000053</v>
      </c>
      <c r="K30" s="25">
        <v>-2.2000000000000002</v>
      </c>
      <c r="L30" s="24"/>
      <c r="M30" s="24"/>
      <c r="N30" s="32"/>
    </row>
    <row r="31" spans="1:14" s="1" customFormat="1" x14ac:dyDescent="0.25">
      <c r="A31" s="12" t="s">
        <v>16</v>
      </c>
      <c r="B31" s="12"/>
      <c r="C31" s="29">
        <f t="shared" ref="C31:J31" si="10">SUM(C28:C30)</f>
        <v>75.599999999999866</v>
      </c>
      <c r="D31" s="29">
        <f t="shared" si="10"/>
        <v>153.09999999999994</v>
      </c>
      <c r="E31" s="29">
        <f t="shared" si="10"/>
        <v>190.3000000000003</v>
      </c>
      <c r="F31" s="45">
        <f t="shared" si="10"/>
        <v>131.40000000000038</v>
      </c>
      <c r="G31" s="29">
        <f t="shared" si="10"/>
        <v>67.099999999999952</v>
      </c>
      <c r="H31" s="29">
        <f t="shared" si="10"/>
        <v>33.699999999999946</v>
      </c>
      <c r="I31" s="29">
        <f t="shared" si="10"/>
        <v>29.799999999999564</v>
      </c>
      <c r="J31" s="45">
        <f t="shared" si="10"/>
        <v>2.0000000000002398</v>
      </c>
      <c r="K31" s="29">
        <f t="shared" ref="K31:N31" si="11">SUM(K28:K30)</f>
        <v>-26.800000000000079</v>
      </c>
      <c r="L31" s="29">
        <f t="shared" si="11"/>
        <v>0</v>
      </c>
      <c r="M31" s="29">
        <f t="shared" si="11"/>
        <v>0</v>
      </c>
      <c r="N31" s="45">
        <f t="shared" si="11"/>
        <v>0</v>
      </c>
    </row>
    <row r="32" spans="1:14" x14ac:dyDescent="0.25">
      <c r="B32" s="76"/>
      <c r="C32" s="22"/>
      <c r="D32" s="22"/>
      <c r="E32" s="22"/>
      <c r="F32" s="73"/>
      <c r="G32" s="22"/>
      <c r="H32" s="22"/>
      <c r="I32" s="22"/>
      <c r="J32" s="73"/>
      <c r="K32" s="22"/>
      <c r="L32" s="22"/>
      <c r="M32" s="22"/>
      <c r="N32" s="73"/>
    </row>
    <row r="33" spans="1:14" hidden="1" x14ac:dyDescent="0.25">
      <c r="A33" t="s">
        <v>21</v>
      </c>
      <c r="C33" s="23"/>
      <c r="D33" s="22"/>
      <c r="E33" s="22"/>
      <c r="F33" s="43"/>
      <c r="G33" s="23"/>
      <c r="H33" s="22"/>
      <c r="I33" s="22"/>
      <c r="J33" s="43"/>
      <c r="K33" s="23"/>
      <c r="L33" s="22"/>
      <c r="M33" s="22"/>
      <c r="N33" s="43"/>
    </row>
    <row r="34" spans="1:14" hidden="1" x14ac:dyDescent="0.25">
      <c r="A34" t="s">
        <v>25</v>
      </c>
      <c r="C34" s="23">
        <v>0</v>
      </c>
      <c r="D34" s="22">
        <v>0</v>
      </c>
      <c r="E34" s="22">
        <v>0</v>
      </c>
      <c r="F34" s="43">
        <v>0.1</v>
      </c>
      <c r="G34" s="23">
        <v>0</v>
      </c>
      <c r="H34" s="22">
        <v>0</v>
      </c>
      <c r="I34" s="22">
        <v>0</v>
      </c>
      <c r="J34" s="43">
        <v>0</v>
      </c>
      <c r="K34" s="23">
        <v>0</v>
      </c>
      <c r="L34" s="22">
        <v>0</v>
      </c>
      <c r="M34" s="22">
        <v>0</v>
      </c>
      <c r="N34" s="43">
        <v>0</v>
      </c>
    </row>
    <row r="35" spans="1:14" hidden="1" x14ac:dyDescent="0.25">
      <c r="A35" t="s">
        <v>27</v>
      </c>
      <c r="C35" s="23">
        <v>0</v>
      </c>
      <c r="D35" s="22">
        <v>0</v>
      </c>
      <c r="E35" s="22">
        <v>0</v>
      </c>
      <c r="F35" s="43">
        <v>0</v>
      </c>
      <c r="G35" s="23">
        <v>0</v>
      </c>
      <c r="H35" s="22">
        <v>0</v>
      </c>
      <c r="I35" s="22">
        <v>0</v>
      </c>
      <c r="J35" s="43">
        <v>0</v>
      </c>
      <c r="K35" s="23">
        <v>0</v>
      </c>
      <c r="L35" s="22">
        <v>0</v>
      </c>
      <c r="M35" s="22">
        <v>0</v>
      </c>
      <c r="N35" s="43">
        <v>0</v>
      </c>
    </row>
    <row r="36" spans="1:14" hidden="1" x14ac:dyDescent="0.25">
      <c r="A36" t="s">
        <v>24</v>
      </c>
      <c r="C36" s="25">
        <v>0</v>
      </c>
      <c r="D36" s="24">
        <v>0</v>
      </c>
      <c r="E36" s="24">
        <v>0</v>
      </c>
      <c r="F36" s="32">
        <v>0</v>
      </c>
      <c r="G36" s="25">
        <v>0</v>
      </c>
      <c r="H36" s="24">
        <v>0</v>
      </c>
      <c r="I36" s="24">
        <v>0</v>
      </c>
      <c r="J36" s="32">
        <v>0</v>
      </c>
      <c r="K36" s="25">
        <v>0</v>
      </c>
      <c r="L36" s="24">
        <v>0</v>
      </c>
      <c r="M36" s="24">
        <v>0</v>
      </c>
      <c r="N36" s="32">
        <v>0</v>
      </c>
    </row>
    <row r="37" spans="1:14" s="1" customFormat="1" x14ac:dyDescent="0.25">
      <c r="A37" s="12" t="s">
        <v>73</v>
      </c>
      <c r="B37" s="12"/>
      <c r="C37" s="31">
        <f t="shared" ref="C37:J37" si="12">SUM(C31:C36)</f>
        <v>75.599999999999866</v>
      </c>
      <c r="D37" s="30">
        <f t="shared" si="12"/>
        <v>153.09999999999994</v>
      </c>
      <c r="E37" s="30">
        <f t="shared" si="12"/>
        <v>190.3000000000003</v>
      </c>
      <c r="F37" s="70">
        <f t="shared" si="12"/>
        <v>131.50000000000037</v>
      </c>
      <c r="G37" s="31">
        <f t="shared" si="12"/>
        <v>67.099999999999952</v>
      </c>
      <c r="H37" s="30">
        <f t="shared" si="12"/>
        <v>33.699999999999946</v>
      </c>
      <c r="I37" s="30">
        <f t="shared" si="12"/>
        <v>29.799999999999564</v>
      </c>
      <c r="J37" s="70">
        <f t="shared" si="12"/>
        <v>2.0000000000002398</v>
      </c>
      <c r="K37" s="31">
        <f t="shared" ref="K37:N37" si="13">SUM(K31:K36)</f>
        <v>-26.800000000000079</v>
      </c>
      <c r="L37" s="30">
        <f t="shared" si="13"/>
        <v>0</v>
      </c>
      <c r="M37" s="30">
        <f t="shared" si="13"/>
        <v>0</v>
      </c>
      <c r="N37" s="70">
        <f t="shared" si="13"/>
        <v>0</v>
      </c>
    </row>
  </sheetData>
  <mergeCells count="3">
    <mergeCell ref="C3:F3"/>
    <mergeCell ref="G3:J3"/>
    <mergeCell ref="K3:N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7"/>
  <sheetViews>
    <sheetView showGridLines="0" topLeftCell="A4" workbookViewId="0">
      <selection activeCell="A3" sqref="A3"/>
    </sheetView>
  </sheetViews>
  <sheetFormatPr defaultRowHeight="15" x14ac:dyDescent="0.25"/>
  <cols>
    <col min="1" max="1" width="75.85546875" bestFit="1" customWidth="1"/>
    <col min="2" max="2" width="4" customWidth="1"/>
    <col min="3" max="10" width="10.7109375" customWidth="1"/>
  </cols>
  <sheetData>
    <row r="1" spans="1:10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9.5" thickBot="1" x14ac:dyDescent="0.35">
      <c r="A2" s="17" t="s">
        <v>77</v>
      </c>
    </row>
    <row r="3" spans="1:10" ht="15.75" thickBot="1" x14ac:dyDescent="0.3">
      <c r="C3" s="86">
        <v>2020</v>
      </c>
      <c r="D3" s="87"/>
      <c r="E3" s="87"/>
      <c r="F3" s="88"/>
      <c r="G3" s="86">
        <v>2021</v>
      </c>
      <c r="H3" s="87"/>
      <c r="I3" s="87"/>
      <c r="J3" s="88"/>
    </row>
    <row r="4" spans="1:10" ht="15.75" thickBot="1" x14ac:dyDescent="0.3">
      <c r="A4" s="3" t="s">
        <v>23</v>
      </c>
      <c r="B4" s="4"/>
      <c r="C4" s="10" t="s">
        <v>17</v>
      </c>
      <c r="D4" s="11" t="s">
        <v>51</v>
      </c>
      <c r="E4" s="11" t="s">
        <v>19</v>
      </c>
      <c r="F4" s="18" t="s">
        <v>20</v>
      </c>
      <c r="G4" s="10" t="s">
        <v>17</v>
      </c>
      <c r="H4" s="11" t="s">
        <v>51</v>
      </c>
      <c r="I4" s="11" t="s">
        <v>19</v>
      </c>
      <c r="J4" s="18" t="s">
        <v>20</v>
      </c>
    </row>
    <row r="5" spans="1:10" x14ac:dyDescent="0.25">
      <c r="A5" s="1"/>
      <c r="C5" s="5"/>
      <c r="G5" s="5"/>
      <c r="J5" s="60"/>
    </row>
    <row r="6" spans="1:10" x14ac:dyDescent="0.25">
      <c r="A6" t="s">
        <v>0</v>
      </c>
      <c r="C6" s="23">
        <v>35.599999999999994</v>
      </c>
      <c r="D6" s="22">
        <v>29.6</v>
      </c>
      <c r="E6" s="22">
        <v>22.7</v>
      </c>
      <c r="F6" s="22">
        <v>20.100000000000001</v>
      </c>
      <c r="G6" s="23">
        <v>19.399999999999999</v>
      </c>
      <c r="H6" s="22">
        <v>14.499999999999996</v>
      </c>
      <c r="I6" s="22">
        <v>18.2</v>
      </c>
      <c r="J6" s="43">
        <v>15.9</v>
      </c>
    </row>
    <row r="7" spans="1:10" x14ac:dyDescent="0.25">
      <c r="A7" t="s">
        <v>1</v>
      </c>
      <c r="C7" s="23">
        <v>70.7</v>
      </c>
      <c r="D7" s="22">
        <v>68.400000000000006</v>
      </c>
      <c r="E7" s="22">
        <v>83.1</v>
      </c>
      <c r="F7" s="22">
        <v>83.5</v>
      </c>
      <c r="G7" s="23">
        <v>78.5</v>
      </c>
      <c r="H7" s="22">
        <v>88.8</v>
      </c>
      <c r="I7" s="22">
        <v>86.7</v>
      </c>
      <c r="J7" s="43">
        <v>85.8</v>
      </c>
    </row>
    <row r="8" spans="1:10" x14ac:dyDescent="0.25">
      <c r="A8" t="s">
        <v>55</v>
      </c>
      <c r="C8" s="23">
        <v>0.4</v>
      </c>
      <c r="D8" s="22">
        <v>0.5</v>
      </c>
      <c r="E8" s="22">
        <v>0.5</v>
      </c>
      <c r="F8" s="22">
        <v>0.3</v>
      </c>
      <c r="G8" s="23">
        <v>0.3</v>
      </c>
      <c r="H8" s="22">
        <v>0.3</v>
      </c>
      <c r="I8" s="22">
        <v>0.3</v>
      </c>
      <c r="J8" s="43">
        <v>0.3</v>
      </c>
    </row>
    <row r="9" spans="1:10" x14ac:dyDescent="0.25">
      <c r="A9" t="s">
        <v>2</v>
      </c>
      <c r="C9" s="23">
        <v>-5.3999999999999995</v>
      </c>
      <c r="D9" s="24">
        <v>5.5</v>
      </c>
      <c r="E9" s="24">
        <v>-1.6</v>
      </c>
      <c r="F9" s="24">
        <v>-1.4</v>
      </c>
      <c r="G9" s="23">
        <v>-4</v>
      </c>
      <c r="H9" s="24">
        <v>-4.0999999999999996</v>
      </c>
      <c r="I9" s="24">
        <v>-7</v>
      </c>
      <c r="J9" s="32">
        <v>-2.7</v>
      </c>
    </row>
    <row r="10" spans="1:10" s="1" customFormat="1" x14ac:dyDescent="0.25">
      <c r="A10" s="14" t="s">
        <v>3</v>
      </c>
      <c r="B10" s="14"/>
      <c r="C10" s="37">
        <v>101.3</v>
      </c>
      <c r="D10" s="21">
        <v>104</v>
      </c>
      <c r="E10" s="21">
        <v>104.7</v>
      </c>
      <c r="F10" s="21">
        <v>102.49999999999999</v>
      </c>
      <c r="G10" s="37">
        <f>SUM(G6:G9)</f>
        <v>94.2</v>
      </c>
      <c r="H10" s="36">
        <f>SUM(H6:H9)</f>
        <v>99.5</v>
      </c>
      <c r="I10" s="21">
        <v>98.2</v>
      </c>
      <c r="J10" s="61">
        <f>SUM(J6:J9)</f>
        <v>99.3</v>
      </c>
    </row>
    <row r="11" spans="1:10" ht="6.75" customHeight="1" x14ac:dyDescent="0.25">
      <c r="C11" s="23"/>
      <c r="D11" s="22"/>
      <c r="E11" s="22"/>
      <c r="F11" s="22"/>
      <c r="G11" s="23"/>
      <c r="H11" s="22"/>
      <c r="I11" s="22"/>
      <c r="J11" s="43"/>
    </row>
    <row r="12" spans="1:10" x14ac:dyDescent="0.25">
      <c r="A12" t="s">
        <v>4</v>
      </c>
      <c r="C12" s="23">
        <v>0.7</v>
      </c>
      <c r="D12" s="22">
        <v>-0.1</v>
      </c>
      <c r="E12" s="22">
        <v>-0.2</v>
      </c>
      <c r="F12" s="22">
        <v>-1.6</v>
      </c>
      <c r="G12" s="23">
        <v>-0.3</v>
      </c>
      <c r="H12" s="22">
        <v>0</v>
      </c>
      <c r="I12" s="22">
        <v>0.3</v>
      </c>
      <c r="J12" s="43">
        <v>0.3</v>
      </c>
    </row>
    <row r="13" spans="1:10" x14ac:dyDescent="0.25">
      <c r="A13" t="s">
        <v>57</v>
      </c>
      <c r="C13" s="23">
        <v>-26.6</v>
      </c>
      <c r="D13" s="22">
        <v>-26.3</v>
      </c>
      <c r="E13" s="22">
        <v>-26.8</v>
      </c>
      <c r="F13" s="22">
        <v>-26.5</v>
      </c>
      <c r="G13" s="23">
        <v>-27.3</v>
      </c>
      <c r="H13" s="22">
        <v>-27.1</v>
      </c>
      <c r="I13" s="22">
        <v>-29.9</v>
      </c>
      <c r="J13" s="43">
        <v>-30</v>
      </c>
    </row>
    <row r="14" spans="1:10" x14ac:dyDescent="0.25">
      <c r="A14" t="s">
        <v>6</v>
      </c>
      <c r="C14" s="23">
        <v>-17.8</v>
      </c>
      <c r="D14" s="24">
        <v>-18</v>
      </c>
      <c r="E14" s="24">
        <v>-19.399999999999999</v>
      </c>
      <c r="F14" s="24">
        <v>-20.3</v>
      </c>
      <c r="G14" s="23">
        <v>-17.7</v>
      </c>
      <c r="H14" s="24">
        <v>-18.099999999999998</v>
      </c>
      <c r="I14" s="24">
        <v>-17.3</v>
      </c>
      <c r="J14" s="32">
        <v>-20</v>
      </c>
    </row>
    <row r="15" spans="1:10" s="1" customFormat="1" x14ac:dyDescent="0.25">
      <c r="A15" s="14" t="s">
        <v>7</v>
      </c>
      <c r="B15" s="14"/>
      <c r="C15" s="37">
        <v>57.600000000000009</v>
      </c>
      <c r="D15" s="21">
        <v>59.600000000000009</v>
      </c>
      <c r="E15" s="21">
        <v>58.300000000000004</v>
      </c>
      <c r="F15" s="21">
        <v>54.099999999999994</v>
      </c>
      <c r="G15" s="37">
        <f>SUM(G10:G14)</f>
        <v>48.900000000000006</v>
      </c>
      <c r="H15" s="36">
        <f>SUM(H10:H14)</f>
        <v>54.300000000000011</v>
      </c>
      <c r="I15" s="21">
        <v>51.3</v>
      </c>
      <c r="J15" s="61">
        <f>SUM(J10:J14)</f>
        <v>49.599999999999994</v>
      </c>
    </row>
    <row r="16" spans="1:10" ht="6.75" customHeight="1" x14ac:dyDescent="0.25">
      <c r="C16" s="23"/>
      <c r="D16" s="22"/>
      <c r="E16" s="22"/>
      <c r="F16" s="22"/>
      <c r="G16" s="23"/>
      <c r="H16" s="22"/>
      <c r="I16" s="22"/>
      <c r="J16" s="43"/>
    </row>
    <row r="17" spans="1:10" x14ac:dyDescent="0.25">
      <c r="A17" t="s">
        <v>8</v>
      </c>
      <c r="C17" s="23">
        <v>-5.0999999999999996</v>
      </c>
      <c r="D17" s="24">
        <v>-5</v>
      </c>
      <c r="E17" s="24">
        <v>-6.2</v>
      </c>
      <c r="F17" s="24">
        <v>-4.9000000000000004</v>
      </c>
      <c r="G17" s="23">
        <v>-2.4</v>
      </c>
      <c r="H17" s="24">
        <v>-3.2</v>
      </c>
      <c r="I17" s="24">
        <v>-2.4</v>
      </c>
      <c r="J17" s="32">
        <v>-3.4</v>
      </c>
    </row>
    <row r="18" spans="1:10" s="1" customFormat="1" x14ac:dyDescent="0.25">
      <c r="A18" s="14" t="s">
        <v>9</v>
      </c>
      <c r="B18" s="14"/>
      <c r="C18" s="37">
        <v>52.500000000000007</v>
      </c>
      <c r="D18" s="21">
        <v>54.600000000000009</v>
      </c>
      <c r="E18" s="21">
        <v>52.1</v>
      </c>
      <c r="F18" s="21">
        <v>49.199999999999996</v>
      </c>
      <c r="G18" s="37">
        <f>SUM(G15:G17)</f>
        <v>46.500000000000007</v>
      </c>
      <c r="H18" s="36">
        <f>SUM(H15:H17)</f>
        <v>51.100000000000009</v>
      </c>
      <c r="I18" s="21">
        <v>48.9</v>
      </c>
      <c r="J18" s="61">
        <f>SUM(J15:J17)</f>
        <v>46.199999999999996</v>
      </c>
    </row>
    <row r="19" spans="1:10" ht="6.75" customHeight="1" x14ac:dyDescent="0.25">
      <c r="C19" s="23"/>
      <c r="D19" s="22"/>
      <c r="E19" s="22"/>
      <c r="F19" s="22"/>
      <c r="G19" s="23"/>
      <c r="H19" s="22"/>
      <c r="I19" s="22"/>
      <c r="J19" s="43"/>
    </row>
    <row r="20" spans="1:10" x14ac:dyDescent="0.25">
      <c r="A20" t="s">
        <v>25</v>
      </c>
      <c r="C20" s="23">
        <v>0</v>
      </c>
      <c r="D20" s="22">
        <v>0</v>
      </c>
      <c r="E20" s="22">
        <v>0</v>
      </c>
      <c r="F20" s="22">
        <v>-18.2</v>
      </c>
      <c r="G20" s="23">
        <v>-9.1999999999999993</v>
      </c>
      <c r="H20" s="22">
        <v>0</v>
      </c>
      <c r="I20" s="22">
        <v>13.4</v>
      </c>
      <c r="J20" s="43">
        <v>3.5</v>
      </c>
    </row>
    <row r="21" spans="1:10" x14ac:dyDescent="0.25">
      <c r="A21" t="s">
        <v>26</v>
      </c>
      <c r="C21" s="23">
        <v>-36.099999999999994</v>
      </c>
      <c r="D21" s="22">
        <v>-38.1</v>
      </c>
      <c r="E21" s="22">
        <v>-39.4</v>
      </c>
      <c r="F21" s="22">
        <v>-37.9</v>
      </c>
      <c r="G21" s="23">
        <v>-39.200000000000003</v>
      </c>
      <c r="H21" s="22">
        <v>-42.3</v>
      </c>
      <c r="I21" s="22">
        <v>-44.1</v>
      </c>
      <c r="J21" s="43">
        <v>-42.7</v>
      </c>
    </row>
    <row r="22" spans="1:10" x14ac:dyDescent="0.25">
      <c r="A22" t="s">
        <v>10</v>
      </c>
      <c r="C22" s="23">
        <v>-4.4000000000000004</v>
      </c>
      <c r="D22" s="24">
        <v>0.7</v>
      </c>
      <c r="E22" s="24">
        <v>0.4</v>
      </c>
      <c r="F22" s="24">
        <v>0.3</v>
      </c>
      <c r="G22" s="23">
        <v>0.3</v>
      </c>
      <c r="H22" s="24">
        <v>-0.30000000000000004</v>
      </c>
      <c r="I22" s="24">
        <v>-2.1</v>
      </c>
      <c r="J22" s="32">
        <v>3.2</v>
      </c>
    </row>
    <row r="23" spans="1:10" s="1" customFormat="1" x14ac:dyDescent="0.25">
      <c r="A23" s="14" t="s">
        <v>11</v>
      </c>
      <c r="B23" s="14"/>
      <c r="C23" s="37">
        <v>12.000000000000012</v>
      </c>
      <c r="D23" s="21">
        <v>17.200000000000006</v>
      </c>
      <c r="E23" s="21">
        <v>13.100000000000003</v>
      </c>
      <c r="F23" s="21">
        <v>-6.6000000000000023</v>
      </c>
      <c r="G23" s="37">
        <f>SUM(G18:G22)</f>
        <v>-1.5999999999999914</v>
      </c>
      <c r="H23" s="36">
        <f>SUM(H18:H22)</f>
        <v>8.5000000000000107</v>
      </c>
      <c r="I23" s="21">
        <v>16.100000000000001</v>
      </c>
      <c r="J23" s="61">
        <f>SUM(J18:J22)</f>
        <v>10.199999999999992</v>
      </c>
    </row>
    <row r="24" spans="1:10" ht="6.75" customHeight="1" x14ac:dyDescent="0.25">
      <c r="C24" s="23"/>
      <c r="D24" s="22"/>
      <c r="E24" s="22"/>
      <c r="F24" s="22"/>
      <c r="G24" s="23"/>
      <c r="H24" s="22"/>
      <c r="I24" s="22"/>
      <c r="J24" s="43"/>
    </row>
    <row r="25" spans="1:10" ht="15" customHeight="1" x14ac:dyDescent="0.25">
      <c r="A25" t="s">
        <v>24</v>
      </c>
      <c r="C25" s="23">
        <v>0</v>
      </c>
      <c r="D25" s="22">
        <v>0</v>
      </c>
      <c r="E25" s="22">
        <v>0</v>
      </c>
      <c r="F25" s="22">
        <v>0</v>
      </c>
      <c r="G25" s="23">
        <v>0</v>
      </c>
      <c r="H25" s="22">
        <v>0</v>
      </c>
      <c r="I25" s="22">
        <v>0</v>
      </c>
      <c r="J25" s="43">
        <v>0</v>
      </c>
    </row>
    <row r="26" spans="1:10" x14ac:dyDescent="0.25">
      <c r="A26" t="s">
        <v>12</v>
      </c>
      <c r="C26" s="23">
        <v>0.7</v>
      </c>
      <c r="D26" s="22">
        <v>1</v>
      </c>
      <c r="E26" s="22">
        <v>-0.5</v>
      </c>
      <c r="F26" s="22">
        <v>-0.2</v>
      </c>
      <c r="G26" s="23">
        <v>0.5</v>
      </c>
      <c r="H26" s="22">
        <v>0.10000000000000003</v>
      </c>
      <c r="I26" s="22">
        <v>-0.4</v>
      </c>
      <c r="J26" s="43">
        <v>-0.3</v>
      </c>
    </row>
    <row r="27" spans="1:10" x14ac:dyDescent="0.25">
      <c r="A27" t="s">
        <v>13</v>
      </c>
      <c r="C27" s="23">
        <v>-6.7</v>
      </c>
      <c r="D27" s="24">
        <v>-6.7</v>
      </c>
      <c r="E27" s="24">
        <v>-6.5</v>
      </c>
      <c r="F27" s="24">
        <v>-6.2</v>
      </c>
      <c r="G27" s="23">
        <v>-5.9</v>
      </c>
      <c r="H27" s="24">
        <v>-6.3000000000000007</v>
      </c>
      <c r="I27" s="24">
        <v>-7.9</v>
      </c>
      <c r="J27" s="32">
        <v>-7.4</v>
      </c>
    </row>
    <row r="28" spans="1:10" s="1" customFormat="1" x14ac:dyDescent="0.25">
      <c r="A28" s="14" t="s">
        <v>14</v>
      </c>
      <c r="B28" s="14"/>
      <c r="C28" s="37">
        <v>6.0000000000000115</v>
      </c>
      <c r="D28" s="21">
        <v>11.500000000000007</v>
      </c>
      <c r="E28" s="21">
        <v>6.1000000000000032</v>
      </c>
      <c r="F28" s="21">
        <v>-13.000000000000004</v>
      </c>
      <c r="G28" s="37">
        <f>SUM(G23:G27)</f>
        <v>-6.999999999999992</v>
      </c>
      <c r="H28" s="36">
        <f>SUM(H23:H27)</f>
        <v>2.3000000000000096</v>
      </c>
      <c r="I28" s="21">
        <v>7.8</v>
      </c>
      <c r="J28" s="61">
        <f>SUM(J23:J27)</f>
        <v>2.4999999999999911</v>
      </c>
    </row>
    <row r="29" spans="1:10" ht="6.75" customHeight="1" x14ac:dyDescent="0.25">
      <c r="C29" s="23"/>
      <c r="D29" s="22"/>
      <c r="E29" s="22"/>
      <c r="F29" s="22"/>
      <c r="G29" s="23"/>
      <c r="H29" s="22"/>
      <c r="I29" s="22"/>
      <c r="J29" s="43"/>
    </row>
    <row r="30" spans="1:10" x14ac:dyDescent="0.25">
      <c r="A30" t="s">
        <v>15</v>
      </c>
      <c r="C30" s="23">
        <v>-0.4</v>
      </c>
      <c r="D30" s="24">
        <v>-0.3</v>
      </c>
      <c r="E30" s="24">
        <v>-0.4</v>
      </c>
      <c r="F30" s="24">
        <v>-0.2</v>
      </c>
      <c r="G30" s="23">
        <v>-0.1</v>
      </c>
      <c r="H30" s="24">
        <v>-0.2</v>
      </c>
      <c r="I30" s="24">
        <v>-0.2</v>
      </c>
      <c r="J30" s="32">
        <v>0</v>
      </c>
    </row>
    <row r="31" spans="1:10" s="1" customFormat="1" x14ac:dyDescent="0.25">
      <c r="A31" s="12" t="s">
        <v>16</v>
      </c>
      <c r="B31" s="12"/>
      <c r="C31" s="39">
        <v>5.6000000000000112</v>
      </c>
      <c r="D31" s="30">
        <v>11.200000000000006</v>
      </c>
      <c r="E31" s="30">
        <v>5.7000000000000028</v>
      </c>
      <c r="F31" s="30">
        <v>-13.200000000000003</v>
      </c>
      <c r="G31" s="39">
        <f>SUM(G28:G30)</f>
        <v>-7.0999999999999917</v>
      </c>
      <c r="H31" s="29">
        <f>SUM(H28:H30)</f>
        <v>2.1000000000000094</v>
      </c>
      <c r="I31" s="30">
        <v>7.6</v>
      </c>
      <c r="J31" s="70">
        <f>SUM(J28:J30)</f>
        <v>2.4999999999999911</v>
      </c>
    </row>
    <row r="32" spans="1:10" x14ac:dyDescent="0.25">
      <c r="C32" s="23"/>
      <c r="D32" s="22"/>
      <c r="E32" s="22"/>
      <c r="F32" s="22"/>
      <c r="G32" s="23"/>
      <c r="H32" s="22"/>
      <c r="I32" s="22"/>
      <c r="J32" s="43"/>
    </row>
    <row r="33" spans="1:10" x14ac:dyDescent="0.25">
      <c r="A33" t="s">
        <v>21</v>
      </c>
      <c r="C33" s="23"/>
      <c r="D33" s="22"/>
      <c r="E33" s="22"/>
      <c r="F33" s="43"/>
      <c r="G33" s="23"/>
      <c r="H33" s="22"/>
      <c r="I33" s="22"/>
      <c r="J33" s="43"/>
    </row>
    <row r="34" spans="1:10" x14ac:dyDescent="0.25">
      <c r="A34" t="s">
        <v>25</v>
      </c>
      <c r="C34" s="23">
        <v>0</v>
      </c>
      <c r="D34" s="22">
        <v>0</v>
      </c>
      <c r="E34" s="22">
        <v>0</v>
      </c>
      <c r="F34" s="22">
        <v>18.2</v>
      </c>
      <c r="G34" s="23">
        <f>-G20</f>
        <v>9.1999999999999993</v>
      </c>
      <c r="H34" s="22">
        <v>0</v>
      </c>
      <c r="I34" s="22">
        <v>-13.4</v>
      </c>
      <c r="J34" s="43">
        <v>-3.5</v>
      </c>
    </row>
    <row r="35" spans="1:10" x14ac:dyDescent="0.25">
      <c r="A35" t="s">
        <v>27</v>
      </c>
      <c r="C35" s="23">
        <v>1.5</v>
      </c>
      <c r="D35" s="22">
        <v>0</v>
      </c>
      <c r="E35" s="22">
        <v>0</v>
      </c>
      <c r="F35" s="22">
        <v>0</v>
      </c>
      <c r="G35" s="23">
        <v>0</v>
      </c>
      <c r="H35" s="22">
        <v>0</v>
      </c>
      <c r="I35" s="22">
        <v>0</v>
      </c>
      <c r="J35" s="43">
        <v>0.9</v>
      </c>
    </row>
    <row r="36" spans="1:10" hidden="1" x14ac:dyDescent="0.25">
      <c r="A36" t="s">
        <v>24</v>
      </c>
      <c r="C36" s="23"/>
      <c r="D36" s="22"/>
      <c r="E36" s="22"/>
      <c r="F36" s="22"/>
      <c r="G36" s="23"/>
      <c r="H36" s="22"/>
      <c r="I36" s="22"/>
      <c r="J36" s="43"/>
    </row>
    <row r="37" spans="1:10" s="1" customFormat="1" x14ac:dyDescent="0.25">
      <c r="A37" s="12" t="s">
        <v>73</v>
      </c>
      <c r="B37" s="12"/>
      <c r="C37" s="39">
        <v>7.1000000000000112</v>
      </c>
      <c r="D37" s="29">
        <v>11.200000000000006</v>
      </c>
      <c r="E37" s="29">
        <v>5.7000000000000028</v>
      </c>
      <c r="F37" s="45">
        <v>4.9999999999999964</v>
      </c>
      <c r="G37" s="39">
        <f>G31+G35+G34</f>
        <v>2.1000000000000076</v>
      </c>
      <c r="H37" s="29">
        <f>H31+H35+H34</f>
        <v>2.1000000000000094</v>
      </c>
      <c r="I37" s="29">
        <v>-5.8</v>
      </c>
      <c r="J37" s="45">
        <f>SUM(J31:J35)</f>
        <v>-0.10000000000000886</v>
      </c>
    </row>
  </sheetData>
  <mergeCells count="2">
    <mergeCell ref="C3:F3"/>
    <mergeCell ref="G3:J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9"/>
  <sheetViews>
    <sheetView showGridLines="0" topLeftCell="D2" workbookViewId="0">
      <selection activeCell="A3" sqref="A3"/>
    </sheetView>
  </sheetViews>
  <sheetFormatPr defaultRowHeight="15" x14ac:dyDescent="0.25"/>
  <cols>
    <col min="1" max="1" width="75.85546875" bestFit="1" customWidth="1"/>
    <col min="2" max="2" width="4" customWidth="1"/>
    <col min="3" max="20" width="10.7109375" customWidth="1"/>
  </cols>
  <sheetData>
    <row r="1" spans="1:20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9.5" thickBot="1" x14ac:dyDescent="0.35">
      <c r="A2" s="17" t="s">
        <v>78</v>
      </c>
      <c r="P2" s="59"/>
      <c r="T2" s="2"/>
    </row>
    <row r="3" spans="1:20" ht="15.75" thickBot="1" x14ac:dyDescent="0.3">
      <c r="C3" s="86">
        <v>2017</v>
      </c>
      <c r="D3" s="87"/>
      <c r="E3" s="86">
        <v>2018</v>
      </c>
      <c r="F3" s="87"/>
      <c r="G3" s="87"/>
      <c r="H3" s="88"/>
      <c r="I3" s="86">
        <v>2019</v>
      </c>
      <c r="J3" s="87"/>
      <c r="K3" s="87"/>
      <c r="L3" s="88"/>
      <c r="M3" s="86">
        <v>2020</v>
      </c>
      <c r="N3" s="87"/>
      <c r="O3" s="87"/>
      <c r="P3" s="87"/>
      <c r="Q3" s="86">
        <v>2021</v>
      </c>
      <c r="R3" s="87"/>
      <c r="S3" s="87"/>
      <c r="T3" s="88"/>
    </row>
    <row r="4" spans="1:20" ht="15.75" thickBot="1" x14ac:dyDescent="0.3">
      <c r="A4" s="3" t="s">
        <v>23</v>
      </c>
      <c r="B4" s="4"/>
      <c r="C4" s="10" t="s">
        <v>19</v>
      </c>
      <c r="D4" s="11" t="s">
        <v>20</v>
      </c>
      <c r="E4" s="10" t="s">
        <v>17</v>
      </c>
      <c r="F4" s="11" t="s">
        <v>18</v>
      </c>
      <c r="G4" s="11" t="s">
        <v>19</v>
      </c>
      <c r="H4" s="18" t="s">
        <v>20</v>
      </c>
      <c r="I4" s="10" t="s">
        <v>17</v>
      </c>
      <c r="J4" s="11" t="s">
        <v>51</v>
      </c>
      <c r="K4" s="11" t="s">
        <v>19</v>
      </c>
      <c r="L4" s="18" t="s">
        <v>20</v>
      </c>
      <c r="M4" s="10" t="s">
        <v>17</v>
      </c>
      <c r="N4" s="11" t="s">
        <v>51</v>
      </c>
      <c r="O4" s="11" t="s">
        <v>19</v>
      </c>
      <c r="P4" s="11" t="s">
        <v>20</v>
      </c>
      <c r="Q4" s="74" t="s">
        <v>17</v>
      </c>
      <c r="R4" s="11" t="s">
        <v>51</v>
      </c>
      <c r="S4" s="11" t="s">
        <v>19</v>
      </c>
      <c r="T4" s="75" t="s">
        <v>20</v>
      </c>
    </row>
    <row r="5" spans="1:20" x14ac:dyDescent="0.25">
      <c r="A5" s="1"/>
      <c r="C5" s="19"/>
      <c r="D5" s="8"/>
      <c r="E5" s="5"/>
      <c r="I5" s="5"/>
      <c r="M5" s="5"/>
      <c r="Q5" s="5"/>
      <c r="T5" s="9"/>
    </row>
    <row r="6" spans="1:20" x14ac:dyDescent="0.25">
      <c r="A6" t="s">
        <v>0</v>
      </c>
      <c r="C6" s="23">
        <v>347.9</v>
      </c>
      <c r="D6" s="43">
        <v>418.2</v>
      </c>
      <c r="E6" s="23">
        <v>480.5</v>
      </c>
      <c r="F6" s="22">
        <v>502.2</v>
      </c>
      <c r="G6" s="22">
        <v>495.3</v>
      </c>
      <c r="H6" s="22">
        <v>512.79999999999995</v>
      </c>
      <c r="I6" s="23">
        <v>510.6</v>
      </c>
      <c r="J6" s="22">
        <v>508.4</v>
      </c>
      <c r="K6" s="22">
        <v>538.5</v>
      </c>
      <c r="L6" s="22">
        <v>508.09999999999991</v>
      </c>
      <c r="M6" s="23">
        <v>435.8</v>
      </c>
      <c r="N6" s="22">
        <v>437.7</v>
      </c>
      <c r="O6" s="22">
        <v>539.70000000000005</v>
      </c>
      <c r="P6" s="22">
        <v>601.6</v>
      </c>
      <c r="Q6" s="23">
        <v>508.7</v>
      </c>
      <c r="R6" s="22">
        <v>761.3</v>
      </c>
      <c r="S6" s="22">
        <v>841.9</v>
      </c>
      <c r="T6" s="43">
        <v>1034.5</v>
      </c>
    </row>
    <row r="7" spans="1:20" x14ac:dyDescent="0.25">
      <c r="A7" t="s">
        <v>1</v>
      </c>
      <c r="C7" s="23">
        <v>0</v>
      </c>
      <c r="D7" s="43">
        <v>0</v>
      </c>
      <c r="E7" s="23">
        <v>0</v>
      </c>
      <c r="F7" s="22">
        <v>0</v>
      </c>
      <c r="G7" s="22">
        <v>0</v>
      </c>
      <c r="H7" s="22">
        <v>0</v>
      </c>
      <c r="I7" s="23">
        <v>0</v>
      </c>
      <c r="J7" s="22">
        <v>6.5</v>
      </c>
      <c r="K7" s="22">
        <v>32.1</v>
      </c>
      <c r="L7" s="22">
        <v>-38.6</v>
      </c>
      <c r="M7" s="23">
        <v>0</v>
      </c>
      <c r="N7" s="22">
        <v>0</v>
      </c>
      <c r="O7" s="22">
        <v>0</v>
      </c>
      <c r="P7" s="22">
        <v>0</v>
      </c>
      <c r="Q7" s="23">
        <v>0</v>
      </c>
      <c r="R7" s="22">
        <v>0</v>
      </c>
      <c r="S7" s="22">
        <v>0</v>
      </c>
      <c r="T7" s="43">
        <v>0</v>
      </c>
    </row>
    <row r="8" spans="1:20" x14ac:dyDescent="0.25">
      <c r="A8" t="s">
        <v>55</v>
      </c>
      <c r="C8" s="23"/>
      <c r="D8" s="43"/>
      <c r="E8" s="23"/>
      <c r="F8" s="22"/>
      <c r="G8" s="22"/>
      <c r="H8" s="22"/>
      <c r="I8" s="23">
        <v>0</v>
      </c>
      <c r="J8" s="22">
        <v>0</v>
      </c>
      <c r="K8" s="22">
        <v>0</v>
      </c>
      <c r="L8" s="22">
        <v>0</v>
      </c>
      <c r="M8" s="23">
        <v>0</v>
      </c>
      <c r="N8" s="22">
        <v>0</v>
      </c>
      <c r="O8" s="22">
        <v>0</v>
      </c>
      <c r="P8" s="22">
        <v>0</v>
      </c>
      <c r="Q8" s="23">
        <v>0</v>
      </c>
      <c r="R8" s="22">
        <v>0</v>
      </c>
      <c r="S8" s="22">
        <v>0</v>
      </c>
      <c r="T8" s="43">
        <v>0.2</v>
      </c>
    </row>
    <row r="9" spans="1:20" x14ac:dyDescent="0.25">
      <c r="A9" t="s">
        <v>2</v>
      </c>
      <c r="C9" s="23">
        <v>-156.69999999999999</v>
      </c>
      <c r="D9" s="43">
        <v>-173.6</v>
      </c>
      <c r="E9" s="23">
        <v>-209</v>
      </c>
      <c r="F9" s="24">
        <v>-205.9</v>
      </c>
      <c r="G9" s="24">
        <v>-205.7</v>
      </c>
      <c r="H9" s="24">
        <v>-205.30000000000007</v>
      </c>
      <c r="I9" s="23">
        <v>-231.6</v>
      </c>
      <c r="J9" s="24">
        <v>-233.2</v>
      </c>
      <c r="K9" s="24">
        <v>-223.6</v>
      </c>
      <c r="L9" s="24">
        <v>-204.39999999999998</v>
      </c>
      <c r="M9" s="23">
        <v>-224.6</v>
      </c>
      <c r="N9" s="24">
        <v>-234.3</v>
      </c>
      <c r="O9" s="24">
        <v>-218.7</v>
      </c>
      <c r="P9" s="24">
        <v>-247.7</v>
      </c>
      <c r="Q9" s="23">
        <v>-213.9</v>
      </c>
      <c r="R9" s="24">
        <v>-301.89999999999998</v>
      </c>
      <c r="S9" s="24">
        <v>-291.10000000000002</v>
      </c>
      <c r="T9" s="32">
        <v>-322.60000000000002</v>
      </c>
    </row>
    <row r="10" spans="1:20" s="1" customFormat="1" x14ac:dyDescent="0.25">
      <c r="A10" s="14" t="s">
        <v>3</v>
      </c>
      <c r="B10" s="14"/>
      <c r="C10" s="37">
        <v>191.2</v>
      </c>
      <c r="D10" s="44">
        <v>244.6</v>
      </c>
      <c r="E10" s="37">
        <v>271.5</v>
      </c>
      <c r="F10" s="21">
        <v>296.29999999999995</v>
      </c>
      <c r="G10" s="21">
        <v>289.60000000000002</v>
      </c>
      <c r="H10" s="21">
        <v>307.49999999999989</v>
      </c>
      <c r="I10" s="37">
        <v>279</v>
      </c>
      <c r="J10" s="21">
        <v>281.7</v>
      </c>
      <c r="K10" s="21">
        <v>347</v>
      </c>
      <c r="L10" s="21">
        <v>265.09999999999991</v>
      </c>
      <c r="M10" s="37">
        <v>211.20000000000002</v>
      </c>
      <c r="N10" s="21">
        <v>203.39999999999998</v>
      </c>
      <c r="O10" s="21">
        <v>321.00000000000006</v>
      </c>
      <c r="P10" s="21">
        <v>353.90000000000003</v>
      </c>
      <c r="Q10" s="37">
        <f>SUM(Q6:Q9)</f>
        <v>294.79999999999995</v>
      </c>
      <c r="R10" s="21">
        <f>SUM(R5:R9)</f>
        <v>459.4</v>
      </c>
      <c r="S10" s="21">
        <v>550.79999999999995</v>
      </c>
      <c r="T10" s="61">
        <f>SUM(T6:T9)</f>
        <v>712.1</v>
      </c>
    </row>
    <row r="11" spans="1:20" ht="6.75" customHeight="1" x14ac:dyDescent="0.25">
      <c r="C11" s="23"/>
      <c r="D11" s="43"/>
      <c r="E11" s="23"/>
      <c r="F11" s="22"/>
      <c r="G11" s="22"/>
      <c r="H11" s="22"/>
      <c r="I11" s="23"/>
      <c r="J11" s="22"/>
      <c r="K11" s="22"/>
      <c r="L11" s="22"/>
      <c r="M11" s="23"/>
      <c r="N11" s="22"/>
      <c r="O11" s="22"/>
      <c r="P11" s="22"/>
      <c r="Q11" s="23"/>
      <c r="R11" s="22"/>
      <c r="S11" s="22"/>
      <c r="T11" s="43"/>
    </row>
    <row r="12" spans="1:20" x14ac:dyDescent="0.25">
      <c r="A12" t="s">
        <v>4</v>
      </c>
      <c r="C12" s="23">
        <v>2.5</v>
      </c>
      <c r="D12" s="43">
        <v>2.2000000000000002</v>
      </c>
      <c r="E12" s="23">
        <v>0.6</v>
      </c>
      <c r="F12" s="22">
        <v>0.1</v>
      </c>
      <c r="G12" s="22">
        <v>0.2</v>
      </c>
      <c r="H12" s="22">
        <v>0.10000000000000009</v>
      </c>
      <c r="I12" s="23">
        <v>0</v>
      </c>
      <c r="J12" s="22">
        <v>0</v>
      </c>
      <c r="K12" s="22">
        <v>0.2</v>
      </c>
      <c r="L12" s="22">
        <v>0.2</v>
      </c>
      <c r="M12" s="23">
        <v>0.1</v>
      </c>
      <c r="N12" s="22">
        <v>-1.2</v>
      </c>
      <c r="O12" s="22">
        <v>0.7</v>
      </c>
      <c r="P12" s="22">
        <v>-0.6</v>
      </c>
      <c r="Q12" s="23">
        <v>-1.1000000000000001</v>
      </c>
      <c r="R12" s="22">
        <v>-9.9999999999999867E-2</v>
      </c>
      <c r="S12" s="22">
        <v>-2.8</v>
      </c>
      <c r="T12" s="43">
        <v>-1.7</v>
      </c>
    </row>
    <row r="13" spans="1:20" x14ac:dyDescent="0.25">
      <c r="A13" t="s">
        <v>57</v>
      </c>
      <c r="C13" s="23">
        <v>-190.7</v>
      </c>
      <c r="D13" s="43">
        <v>-222.8</v>
      </c>
      <c r="E13" s="23">
        <v>-259.2</v>
      </c>
      <c r="F13" s="22">
        <v>-278.7</v>
      </c>
      <c r="G13" s="22">
        <v>-278.3</v>
      </c>
      <c r="H13" s="22">
        <v>-280.79999999999995</v>
      </c>
      <c r="I13" s="23">
        <v>-268.10000000000002</v>
      </c>
      <c r="J13" s="22">
        <v>-274.2</v>
      </c>
      <c r="K13" s="22">
        <v>-328.6</v>
      </c>
      <c r="L13" s="22">
        <v>-235.39999999999998</v>
      </c>
      <c r="M13" s="23">
        <v>-189.7</v>
      </c>
      <c r="N13" s="22">
        <v>-192</v>
      </c>
      <c r="O13" s="22">
        <v>-267.8</v>
      </c>
      <c r="P13" s="22">
        <v>-301.39999999999998</v>
      </c>
      <c r="Q13" s="23">
        <v>-269.3</v>
      </c>
      <c r="R13" s="22">
        <v>-389.2</v>
      </c>
      <c r="S13" s="22">
        <v>-418.9</v>
      </c>
      <c r="T13" s="43">
        <v>-495.4</v>
      </c>
    </row>
    <row r="14" spans="1:20" x14ac:dyDescent="0.25">
      <c r="A14" t="s">
        <v>6</v>
      </c>
      <c r="C14" s="23">
        <v>0</v>
      </c>
      <c r="D14" s="43">
        <v>0</v>
      </c>
      <c r="E14" s="23">
        <v>0</v>
      </c>
      <c r="F14" s="24">
        <v>0</v>
      </c>
      <c r="G14" s="24">
        <v>0</v>
      </c>
      <c r="H14" s="24">
        <v>0</v>
      </c>
      <c r="I14" s="23">
        <v>0</v>
      </c>
      <c r="J14" s="24">
        <v>0</v>
      </c>
      <c r="K14" s="24">
        <v>0</v>
      </c>
      <c r="L14" s="24">
        <v>0</v>
      </c>
      <c r="M14" s="23">
        <v>0</v>
      </c>
      <c r="N14" s="24">
        <v>0</v>
      </c>
      <c r="O14" s="24">
        <v>0</v>
      </c>
      <c r="P14" s="24">
        <v>0</v>
      </c>
      <c r="Q14" s="23">
        <v>0</v>
      </c>
      <c r="R14" s="24">
        <v>0</v>
      </c>
      <c r="S14" s="24">
        <v>0</v>
      </c>
      <c r="T14" s="32">
        <v>-0.2</v>
      </c>
    </row>
    <row r="15" spans="1:20" s="1" customFormat="1" x14ac:dyDescent="0.25">
      <c r="A15" s="14" t="s">
        <v>7</v>
      </c>
      <c r="B15" s="14"/>
      <c r="C15" s="37">
        <v>3</v>
      </c>
      <c r="D15" s="44">
        <v>23.999999999999972</v>
      </c>
      <c r="E15" s="37">
        <v>12.900000000000034</v>
      </c>
      <c r="F15" s="21">
        <v>17.699999999999989</v>
      </c>
      <c r="G15" s="21">
        <v>11.5</v>
      </c>
      <c r="H15" s="21">
        <v>26.799999999999955</v>
      </c>
      <c r="I15" s="37">
        <v>10.899999999999977</v>
      </c>
      <c r="J15" s="21">
        <v>7.5</v>
      </c>
      <c r="K15" s="21">
        <v>18.599999999999966</v>
      </c>
      <c r="L15" s="21">
        <v>29.89999999999992</v>
      </c>
      <c r="M15" s="37">
        <v>21.600000000000023</v>
      </c>
      <c r="N15" s="21">
        <v>10.199999999999989</v>
      </c>
      <c r="O15" s="21">
        <v>53.900000000000034</v>
      </c>
      <c r="P15" s="21">
        <v>51.900000000000034</v>
      </c>
      <c r="Q15" s="37">
        <f>SUM(Q10:Q14)</f>
        <v>24.39999999999992</v>
      </c>
      <c r="R15" s="21">
        <f>SUM(R10:R14)</f>
        <v>70.099999999999966</v>
      </c>
      <c r="S15" s="21">
        <v>129.1</v>
      </c>
      <c r="T15" s="61">
        <f>SUM(T10:T14)</f>
        <v>214.8</v>
      </c>
    </row>
    <row r="16" spans="1:20" ht="6.75" customHeight="1" x14ac:dyDescent="0.25">
      <c r="C16" s="23"/>
      <c r="D16" s="43"/>
      <c r="E16" s="23"/>
      <c r="F16" s="22"/>
      <c r="G16" s="22"/>
      <c r="H16" s="22"/>
      <c r="I16" s="23"/>
      <c r="J16" s="22"/>
      <c r="K16" s="22"/>
      <c r="L16" s="22"/>
      <c r="M16" s="23"/>
      <c r="N16" s="22"/>
      <c r="O16" s="22"/>
      <c r="P16" s="22"/>
      <c r="Q16" s="23"/>
      <c r="R16" s="22"/>
      <c r="S16" s="22"/>
      <c r="T16" s="43"/>
    </row>
    <row r="17" spans="1:20" x14ac:dyDescent="0.25">
      <c r="A17" t="s">
        <v>8</v>
      </c>
      <c r="C17" s="23">
        <v>-7.6</v>
      </c>
      <c r="D17" s="43">
        <v>-9.5</v>
      </c>
      <c r="E17" s="23">
        <v>-8.8000000000000007</v>
      </c>
      <c r="F17" s="24">
        <v>-8.6</v>
      </c>
      <c r="G17" s="24">
        <v>-8.8000000000000007</v>
      </c>
      <c r="H17" s="24">
        <v>-9.6999999999999993</v>
      </c>
      <c r="I17" s="23">
        <v>-10</v>
      </c>
      <c r="J17" s="24">
        <v>-8.8000000000000007</v>
      </c>
      <c r="K17" s="24">
        <v>-9.3000000000000007</v>
      </c>
      <c r="L17" s="24">
        <v>-10.5</v>
      </c>
      <c r="M17" s="23">
        <v>-10.3</v>
      </c>
      <c r="N17" s="24">
        <v>-8.9</v>
      </c>
      <c r="O17" s="24">
        <v>-16</v>
      </c>
      <c r="P17" s="24">
        <v>-17.5</v>
      </c>
      <c r="Q17" s="23">
        <v>-10.8</v>
      </c>
      <c r="R17" s="24">
        <v>-15.3</v>
      </c>
      <c r="S17" s="24">
        <v>-23.7</v>
      </c>
      <c r="T17" s="32">
        <v>-37.9</v>
      </c>
    </row>
    <row r="18" spans="1:20" s="1" customFormat="1" x14ac:dyDescent="0.25">
      <c r="A18" s="14" t="s">
        <v>9</v>
      </c>
      <c r="B18" s="14"/>
      <c r="C18" s="37">
        <v>-4.5999999999999996</v>
      </c>
      <c r="D18" s="44">
        <v>14.499999999999972</v>
      </c>
      <c r="E18" s="37">
        <v>4.1000000000000334</v>
      </c>
      <c r="F18" s="21">
        <v>9.099999999999989</v>
      </c>
      <c r="G18" s="21">
        <v>2.6999999999999993</v>
      </c>
      <c r="H18" s="21">
        <v>17.099999999999955</v>
      </c>
      <c r="I18" s="37">
        <v>0.89999999999997726</v>
      </c>
      <c r="J18" s="21">
        <v>-1.3000000000000007</v>
      </c>
      <c r="K18" s="21">
        <v>9.2999999999999652</v>
      </c>
      <c r="L18" s="21">
        <v>19.39999999999992</v>
      </c>
      <c r="M18" s="37">
        <v>11.300000000000022</v>
      </c>
      <c r="N18" s="21">
        <v>1.2999999999999883</v>
      </c>
      <c r="O18" s="21">
        <v>37.900000000000034</v>
      </c>
      <c r="P18" s="21">
        <v>34.400000000000034</v>
      </c>
      <c r="Q18" s="37">
        <f>SUM(Q15:Q17)</f>
        <v>13.59999999999992</v>
      </c>
      <c r="R18" s="21">
        <f>SUM(R15:R17)</f>
        <v>54.799999999999969</v>
      </c>
      <c r="S18" s="21">
        <v>105.4</v>
      </c>
      <c r="T18" s="61">
        <f>SUM(T15:T17)</f>
        <v>176.9</v>
      </c>
    </row>
    <row r="19" spans="1:20" ht="6.75" customHeight="1" x14ac:dyDescent="0.25">
      <c r="C19" s="23"/>
      <c r="D19" s="43"/>
      <c r="E19" s="23"/>
      <c r="F19" s="22"/>
      <c r="G19" s="22"/>
      <c r="H19" s="22"/>
      <c r="I19" s="23"/>
      <c r="J19" s="22"/>
      <c r="K19" s="22"/>
      <c r="L19" s="22"/>
      <c r="M19" s="23"/>
      <c r="N19" s="22"/>
      <c r="O19" s="22"/>
      <c r="P19" s="22"/>
      <c r="Q19" s="23"/>
      <c r="R19" s="22"/>
      <c r="S19" s="22"/>
      <c r="T19" s="43"/>
    </row>
    <row r="20" spans="1:20" x14ac:dyDescent="0.25">
      <c r="A20" t="s">
        <v>25</v>
      </c>
      <c r="C20" s="23">
        <v>0</v>
      </c>
      <c r="D20" s="43">
        <v>0</v>
      </c>
      <c r="E20" s="23">
        <v>0</v>
      </c>
      <c r="F20" s="22">
        <v>0</v>
      </c>
      <c r="G20" s="22">
        <v>0</v>
      </c>
      <c r="H20" s="22">
        <v>0</v>
      </c>
      <c r="I20" s="23">
        <v>0</v>
      </c>
      <c r="J20" s="22">
        <v>0</v>
      </c>
      <c r="K20" s="22">
        <v>0</v>
      </c>
      <c r="L20" s="22">
        <v>0</v>
      </c>
      <c r="M20" s="23">
        <v>0</v>
      </c>
      <c r="N20" s="22">
        <v>0</v>
      </c>
      <c r="O20" s="22">
        <v>0</v>
      </c>
      <c r="P20" s="22">
        <v>0</v>
      </c>
      <c r="Q20" s="23">
        <v>0</v>
      </c>
      <c r="R20" s="22">
        <v>0</v>
      </c>
      <c r="S20" s="22">
        <v>0</v>
      </c>
      <c r="T20" s="43">
        <v>0</v>
      </c>
    </row>
    <row r="21" spans="1:20" x14ac:dyDescent="0.25">
      <c r="A21" t="s">
        <v>26</v>
      </c>
      <c r="C21" s="23">
        <v>-0.3</v>
      </c>
      <c r="D21" s="43">
        <v>-0.3</v>
      </c>
      <c r="E21" s="23">
        <v>-0.1</v>
      </c>
      <c r="F21" s="22">
        <v>-0.2</v>
      </c>
      <c r="G21" s="22">
        <v>-0.1</v>
      </c>
      <c r="H21" s="22">
        <v>-0.29999999999999993</v>
      </c>
      <c r="I21" s="23">
        <v>-2.4</v>
      </c>
      <c r="J21" s="22">
        <v>-3.5</v>
      </c>
      <c r="K21" s="22">
        <v>-4.5</v>
      </c>
      <c r="L21" s="22">
        <v>-4.7999999999999989</v>
      </c>
      <c r="M21" s="23">
        <v>-4.5999999999999996</v>
      </c>
      <c r="N21" s="22">
        <v>-4.3</v>
      </c>
      <c r="O21" s="22">
        <v>-6.1</v>
      </c>
      <c r="P21" s="22">
        <v>-6.4</v>
      </c>
      <c r="Q21" s="23">
        <v>-12.3</v>
      </c>
      <c r="R21" s="22">
        <v>-19.099999999999998</v>
      </c>
      <c r="S21" s="22">
        <v>-33.299999999999997</v>
      </c>
      <c r="T21" s="43">
        <v>-45.6</v>
      </c>
    </row>
    <row r="22" spans="1:20" x14ac:dyDescent="0.25">
      <c r="A22" t="s">
        <v>10</v>
      </c>
      <c r="C22" s="23">
        <v>0</v>
      </c>
      <c r="D22" s="43">
        <v>0</v>
      </c>
      <c r="E22" s="23">
        <v>0</v>
      </c>
      <c r="F22" s="24">
        <v>0</v>
      </c>
      <c r="G22" s="24">
        <v>0</v>
      </c>
      <c r="H22" s="24">
        <v>0</v>
      </c>
      <c r="I22" s="23">
        <v>0</v>
      </c>
      <c r="J22" s="24">
        <v>0</v>
      </c>
      <c r="K22" s="24">
        <v>0</v>
      </c>
      <c r="L22" s="24">
        <v>0</v>
      </c>
      <c r="M22" s="23">
        <v>0</v>
      </c>
      <c r="N22" s="24">
        <v>0</v>
      </c>
      <c r="O22" s="24">
        <v>0</v>
      </c>
      <c r="P22" s="24">
        <v>0</v>
      </c>
      <c r="Q22" s="23">
        <v>0</v>
      </c>
      <c r="R22" s="24">
        <v>0</v>
      </c>
      <c r="S22" s="24">
        <v>0</v>
      </c>
      <c r="T22" s="32">
        <v>0</v>
      </c>
    </row>
    <row r="23" spans="1:20" s="1" customFormat="1" x14ac:dyDescent="0.25">
      <c r="A23" s="14" t="s">
        <v>11</v>
      </c>
      <c r="B23" s="14"/>
      <c r="C23" s="37">
        <v>-4.8999999999999995</v>
      </c>
      <c r="D23" s="44">
        <v>14.199999999999971</v>
      </c>
      <c r="E23" s="37">
        <v>4.0000000000000338</v>
      </c>
      <c r="F23" s="21">
        <v>8.8999999999999897</v>
      </c>
      <c r="G23" s="21">
        <v>2.5999999999999992</v>
      </c>
      <c r="H23" s="21">
        <v>16.799999999999955</v>
      </c>
      <c r="I23" s="37">
        <v>-1.5000000000000226</v>
      </c>
      <c r="J23" s="21">
        <v>-4.8000000000000007</v>
      </c>
      <c r="K23" s="21">
        <v>4.7999999999999652</v>
      </c>
      <c r="L23" s="21">
        <v>14.599999999999921</v>
      </c>
      <c r="M23" s="37">
        <v>6.7000000000000224</v>
      </c>
      <c r="N23" s="21">
        <v>-3.0000000000000115</v>
      </c>
      <c r="O23" s="21">
        <v>31.800000000000033</v>
      </c>
      <c r="P23" s="21">
        <v>28.000000000000036</v>
      </c>
      <c r="Q23" s="37">
        <f>SUM(Q18:Q22)</f>
        <v>1.299999999999919</v>
      </c>
      <c r="R23" s="21">
        <f>SUM(R18:R22)</f>
        <v>35.699999999999974</v>
      </c>
      <c r="S23" s="21">
        <v>72.099999999999994</v>
      </c>
      <c r="T23" s="61">
        <f>SUM(T18:T22)</f>
        <v>131.30000000000001</v>
      </c>
    </row>
    <row r="24" spans="1:20" ht="6.75" customHeight="1" x14ac:dyDescent="0.25">
      <c r="C24" s="23"/>
      <c r="D24" s="43"/>
      <c r="E24" s="23"/>
      <c r="F24" s="22"/>
      <c r="G24" s="22"/>
      <c r="H24" s="22"/>
      <c r="I24" s="23"/>
      <c r="J24" s="22"/>
      <c r="K24" s="22"/>
      <c r="L24" s="22"/>
      <c r="M24" s="23"/>
      <c r="N24" s="22"/>
      <c r="O24" s="22"/>
      <c r="P24" s="22"/>
      <c r="Q24" s="23"/>
      <c r="R24" s="22"/>
      <c r="S24" s="22"/>
      <c r="T24" s="43"/>
    </row>
    <row r="25" spans="1:20" ht="15" customHeight="1" x14ac:dyDescent="0.25">
      <c r="A25" t="s">
        <v>24</v>
      </c>
      <c r="C25" s="23">
        <v>0</v>
      </c>
      <c r="D25" s="43">
        <v>0</v>
      </c>
      <c r="E25" s="23">
        <v>0</v>
      </c>
      <c r="F25" s="22">
        <v>0</v>
      </c>
      <c r="G25" s="22">
        <v>0</v>
      </c>
      <c r="H25" s="22">
        <v>0</v>
      </c>
      <c r="I25" s="23">
        <v>0</v>
      </c>
      <c r="J25" s="22">
        <v>0</v>
      </c>
      <c r="K25" s="22">
        <v>0</v>
      </c>
      <c r="L25" s="22">
        <v>0</v>
      </c>
      <c r="M25" s="23">
        <v>0</v>
      </c>
      <c r="N25" s="22">
        <v>0</v>
      </c>
      <c r="O25" s="22">
        <v>0</v>
      </c>
      <c r="P25" s="22">
        <v>0</v>
      </c>
      <c r="Q25" s="23">
        <v>0</v>
      </c>
      <c r="R25" s="22">
        <v>0</v>
      </c>
      <c r="S25" s="22">
        <v>0</v>
      </c>
      <c r="T25" s="43">
        <v>0</v>
      </c>
    </row>
    <row r="26" spans="1:20" x14ac:dyDescent="0.25">
      <c r="A26" t="s">
        <v>12</v>
      </c>
      <c r="C26" s="23">
        <v>0</v>
      </c>
      <c r="D26" s="43">
        <v>-0.6</v>
      </c>
      <c r="E26" s="23">
        <v>0</v>
      </c>
      <c r="F26" s="22">
        <v>0</v>
      </c>
      <c r="G26" s="22">
        <v>0</v>
      </c>
      <c r="H26" s="22">
        <v>0</v>
      </c>
      <c r="I26" s="23">
        <v>0</v>
      </c>
      <c r="J26" s="22">
        <v>0.3</v>
      </c>
      <c r="K26" s="22">
        <v>0.1</v>
      </c>
      <c r="L26" s="22">
        <v>1.2000000000000002</v>
      </c>
      <c r="M26" s="23">
        <v>0.2</v>
      </c>
      <c r="N26" s="22">
        <v>0.6</v>
      </c>
      <c r="O26" s="22">
        <v>0.9</v>
      </c>
      <c r="P26" s="22">
        <v>0.6</v>
      </c>
      <c r="Q26" s="23">
        <v>-0.1</v>
      </c>
      <c r="R26" s="22">
        <v>1.1000000000000001</v>
      </c>
      <c r="S26" s="22">
        <v>-0.6</v>
      </c>
      <c r="T26" s="43">
        <v>0</v>
      </c>
    </row>
    <row r="27" spans="1:20" x14ac:dyDescent="0.25">
      <c r="A27" t="s">
        <v>13</v>
      </c>
      <c r="C27" s="23">
        <v>0</v>
      </c>
      <c r="D27" s="43">
        <v>0.2</v>
      </c>
      <c r="E27" s="23">
        <v>0</v>
      </c>
      <c r="F27" s="24">
        <v>0</v>
      </c>
      <c r="G27" s="24">
        <v>0</v>
      </c>
      <c r="H27" s="24">
        <v>0</v>
      </c>
      <c r="I27" s="23">
        <v>-0.2</v>
      </c>
      <c r="J27" s="24">
        <v>-0.2</v>
      </c>
      <c r="K27" s="24">
        <v>-0.3</v>
      </c>
      <c r="L27" s="24">
        <v>-2.9000000000000004</v>
      </c>
      <c r="M27" s="23">
        <v>-1</v>
      </c>
      <c r="N27" s="24">
        <v>-0.6</v>
      </c>
      <c r="O27" s="24">
        <v>-0.6</v>
      </c>
      <c r="P27" s="24">
        <v>-0.6</v>
      </c>
      <c r="Q27" s="23">
        <v>-0.8</v>
      </c>
      <c r="R27" s="24">
        <v>-1.4999999999999998</v>
      </c>
      <c r="S27" s="24">
        <v>-1.8</v>
      </c>
      <c r="T27" s="32">
        <v>-2.7</v>
      </c>
    </row>
    <row r="28" spans="1:20" s="1" customFormat="1" x14ac:dyDescent="0.25">
      <c r="A28" s="14" t="s">
        <v>14</v>
      </c>
      <c r="B28" s="14"/>
      <c r="C28" s="37">
        <v>-4.8999999999999995</v>
      </c>
      <c r="D28" s="44">
        <v>13.799999999999971</v>
      </c>
      <c r="E28" s="37">
        <v>4.0000000000000338</v>
      </c>
      <c r="F28" s="21">
        <v>8.8999999999999897</v>
      </c>
      <c r="G28" s="21">
        <v>2.5999999999999992</v>
      </c>
      <c r="H28" s="21">
        <v>16.799999999999955</v>
      </c>
      <c r="I28" s="37">
        <v>-1.7000000000000226</v>
      </c>
      <c r="J28" s="21">
        <v>-4.7000000000000011</v>
      </c>
      <c r="K28" s="21">
        <v>4.599999999999965</v>
      </c>
      <c r="L28" s="21">
        <v>12.899999999999922</v>
      </c>
      <c r="M28" s="37">
        <v>5.9000000000000226</v>
      </c>
      <c r="N28" s="21">
        <v>-3.0000000000000115</v>
      </c>
      <c r="O28" s="21">
        <v>32.10000000000003</v>
      </c>
      <c r="P28" s="21">
        <v>28.000000000000036</v>
      </c>
      <c r="Q28" s="37">
        <f>SUM(Q23:Q27)</f>
        <v>0.39999999999991886</v>
      </c>
      <c r="R28" s="21">
        <f>SUM(R23:R27)</f>
        <v>35.299999999999976</v>
      </c>
      <c r="S28" s="21">
        <v>69.7</v>
      </c>
      <c r="T28" s="61">
        <f>SUM(T23:T27)</f>
        <v>128.60000000000002</v>
      </c>
    </row>
    <row r="29" spans="1:20" ht="6.75" customHeight="1" x14ac:dyDescent="0.25">
      <c r="C29" s="23"/>
      <c r="D29" s="43"/>
      <c r="E29" s="23"/>
      <c r="F29" s="22"/>
      <c r="G29" s="22"/>
      <c r="H29" s="22"/>
      <c r="I29" s="23"/>
      <c r="J29" s="22"/>
      <c r="K29" s="22"/>
      <c r="L29" s="22"/>
      <c r="M29" s="23"/>
      <c r="N29" s="22"/>
      <c r="O29" s="22"/>
      <c r="P29" s="22"/>
      <c r="Q29" s="23"/>
      <c r="R29" s="22"/>
      <c r="S29" s="22"/>
      <c r="T29" s="43"/>
    </row>
    <row r="30" spans="1:20" x14ac:dyDescent="0.25">
      <c r="A30" t="s">
        <v>15</v>
      </c>
      <c r="C30" s="23">
        <v>2.8</v>
      </c>
      <c r="D30" s="43">
        <v>-0.1</v>
      </c>
      <c r="E30" s="23">
        <v>-0.9</v>
      </c>
      <c r="F30" s="24">
        <v>-1</v>
      </c>
      <c r="G30" s="24">
        <v>-0.3</v>
      </c>
      <c r="H30" s="24">
        <v>-0.3</v>
      </c>
      <c r="I30" s="23">
        <v>-1.4</v>
      </c>
      <c r="J30" s="24">
        <v>-1.5</v>
      </c>
      <c r="K30" s="24">
        <v>-1.4</v>
      </c>
      <c r="L30" s="24">
        <v>1.1999999999999997</v>
      </c>
      <c r="M30" s="23">
        <v>-1.5</v>
      </c>
      <c r="N30" s="24">
        <v>-1</v>
      </c>
      <c r="O30" s="24">
        <v>-1.3</v>
      </c>
      <c r="P30" s="24">
        <v>-0.7</v>
      </c>
      <c r="Q30" s="23">
        <v>-0.6</v>
      </c>
      <c r="R30" s="24">
        <v>-1.6</v>
      </c>
      <c r="S30" s="24">
        <v>-1.4</v>
      </c>
      <c r="T30" s="32">
        <v>-0.9</v>
      </c>
    </row>
    <row r="31" spans="1:20" s="1" customFormat="1" x14ac:dyDescent="0.25">
      <c r="A31" s="12" t="s">
        <v>16</v>
      </c>
      <c r="B31" s="12"/>
      <c r="C31" s="39">
        <v>-2.0999999999999996</v>
      </c>
      <c r="D31" s="45">
        <v>13.699999999999971</v>
      </c>
      <c r="E31" s="39">
        <v>3.1000000000000338</v>
      </c>
      <c r="F31" s="30">
        <v>7.8999999999999897</v>
      </c>
      <c r="G31" s="30">
        <v>2.2999999999999994</v>
      </c>
      <c r="H31" s="30">
        <v>16.5</v>
      </c>
      <c r="I31" s="39">
        <v>-3.1000000000000227</v>
      </c>
      <c r="J31" s="30">
        <v>-6.2000000000000011</v>
      </c>
      <c r="K31" s="30">
        <v>3.1999999999999651</v>
      </c>
      <c r="L31" s="30">
        <v>14.099999999999921</v>
      </c>
      <c r="M31" s="39">
        <v>4.4000000000000226</v>
      </c>
      <c r="N31" s="30">
        <v>-4.0000000000000115</v>
      </c>
      <c r="O31" s="30">
        <v>30.800000000000029</v>
      </c>
      <c r="P31" s="30">
        <v>27.300000000000036</v>
      </c>
      <c r="Q31" s="39">
        <f>SUM(Q28:Q30)</f>
        <v>-0.20000000000008111</v>
      </c>
      <c r="R31" s="30">
        <f>SUM(R28:R30)</f>
        <v>33.699999999999974</v>
      </c>
      <c r="S31" s="30">
        <v>68.3</v>
      </c>
      <c r="T31" s="70">
        <f>SUM(T28:T30)</f>
        <v>127.70000000000002</v>
      </c>
    </row>
    <row r="32" spans="1:20" x14ac:dyDescent="0.25">
      <c r="C32" s="23"/>
      <c r="D32" s="43"/>
      <c r="E32" s="23"/>
      <c r="F32" s="24"/>
      <c r="G32" s="24"/>
      <c r="H32" s="24"/>
      <c r="I32" s="23"/>
      <c r="J32" s="24"/>
      <c r="K32" s="24"/>
      <c r="L32" s="24"/>
      <c r="M32" s="23"/>
      <c r="N32" s="24"/>
      <c r="O32" s="24"/>
      <c r="P32" s="24"/>
      <c r="Q32" s="23"/>
      <c r="R32" s="24"/>
      <c r="S32" s="24"/>
      <c r="T32" s="32"/>
    </row>
    <row r="33" spans="1:20" hidden="1" x14ac:dyDescent="0.25">
      <c r="A33" t="s">
        <v>21</v>
      </c>
      <c r="C33" s="23"/>
      <c r="D33" s="43"/>
      <c r="E33" s="23"/>
      <c r="F33" s="22"/>
      <c r="G33" s="22"/>
      <c r="H33" s="22"/>
      <c r="I33" s="23"/>
      <c r="J33" s="22"/>
      <c r="K33" s="22"/>
      <c r="L33" s="22"/>
      <c r="M33" s="23"/>
      <c r="N33" s="22"/>
      <c r="O33" s="22"/>
      <c r="P33" s="22"/>
      <c r="Q33" s="23"/>
      <c r="R33" s="22"/>
      <c r="S33" s="22"/>
      <c r="T33" s="43"/>
    </row>
    <row r="34" spans="1:20" hidden="1" x14ac:dyDescent="0.25">
      <c r="A34" t="s">
        <v>25</v>
      </c>
      <c r="C34" s="46"/>
      <c r="D34" s="47"/>
      <c r="E34" s="23">
        <v>0</v>
      </c>
      <c r="F34" s="22"/>
      <c r="G34" s="22"/>
      <c r="H34" s="22"/>
      <c r="I34" s="23"/>
      <c r="J34" s="22"/>
      <c r="K34" s="22"/>
      <c r="L34" s="22"/>
      <c r="M34" s="23"/>
      <c r="N34" s="22"/>
      <c r="O34" s="22"/>
      <c r="P34" s="22"/>
      <c r="Q34" s="23"/>
      <c r="R34" s="22"/>
      <c r="S34" s="22"/>
      <c r="T34" s="43"/>
    </row>
    <row r="35" spans="1:20" hidden="1" x14ac:dyDescent="0.25">
      <c r="A35" t="s">
        <v>27</v>
      </c>
      <c r="C35" s="46"/>
      <c r="D35" s="47"/>
      <c r="E35" s="23"/>
      <c r="F35" s="22"/>
      <c r="G35" s="22"/>
      <c r="H35" s="22"/>
      <c r="I35" s="23"/>
      <c r="J35" s="22"/>
      <c r="K35" s="22"/>
      <c r="L35" s="22"/>
      <c r="M35" s="23"/>
      <c r="N35" s="22"/>
      <c r="O35" s="22"/>
      <c r="P35" s="22"/>
      <c r="Q35" s="23"/>
      <c r="R35" s="22"/>
      <c r="S35" s="22"/>
      <c r="T35" s="43"/>
    </row>
    <row r="36" spans="1:20" hidden="1" x14ac:dyDescent="0.25">
      <c r="A36" t="s">
        <v>24</v>
      </c>
      <c r="C36" s="48"/>
      <c r="D36" s="50"/>
      <c r="E36" s="23">
        <v>0</v>
      </c>
      <c r="F36" s="22"/>
      <c r="G36" s="22"/>
      <c r="H36" s="22"/>
      <c r="I36" s="23"/>
      <c r="J36" s="22"/>
      <c r="K36" s="22"/>
      <c r="L36" s="22"/>
      <c r="M36" s="23"/>
      <c r="N36" s="22"/>
      <c r="O36" s="22"/>
      <c r="P36" s="22"/>
      <c r="Q36" s="23"/>
      <c r="R36" s="22"/>
      <c r="S36" s="22"/>
      <c r="T36" s="43"/>
    </row>
    <row r="37" spans="1:20" s="1" customFormat="1" x14ac:dyDescent="0.25">
      <c r="A37" s="12" t="s">
        <v>73</v>
      </c>
      <c r="B37" s="12"/>
      <c r="C37" s="39">
        <v>-2.1</v>
      </c>
      <c r="D37" s="45">
        <v>13.9</v>
      </c>
      <c r="E37" s="39">
        <v>3.1000000000000338</v>
      </c>
      <c r="F37" s="30">
        <v>7.8999999999999897</v>
      </c>
      <c r="G37" s="30">
        <v>2.2999999999999994</v>
      </c>
      <c r="H37" s="30">
        <v>16.5</v>
      </c>
      <c r="I37" s="39">
        <v>-3.1000000000000227</v>
      </c>
      <c r="J37" s="30">
        <v>-6.2000000000000011</v>
      </c>
      <c r="K37" s="30">
        <v>3.1999999999999651</v>
      </c>
      <c r="L37" s="30">
        <v>14.099999999999921</v>
      </c>
      <c r="M37" s="39">
        <v>4.4000000000000226</v>
      </c>
      <c r="N37" s="30">
        <v>-4.0000000000000115</v>
      </c>
      <c r="O37" s="30">
        <v>30.800000000000029</v>
      </c>
      <c r="P37" s="30">
        <v>27.300000000000036</v>
      </c>
      <c r="Q37" s="39">
        <f>Q31-Q20</f>
        <v>-0.20000000000008111</v>
      </c>
      <c r="R37" s="30">
        <f>SUM(R31:R32)</f>
        <v>33.699999999999974</v>
      </c>
      <c r="S37" s="30">
        <v>68.3</v>
      </c>
      <c r="T37" s="70">
        <f>SUM(T31:T32)</f>
        <v>127.70000000000002</v>
      </c>
    </row>
    <row r="38" spans="1:20" x14ac:dyDescent="0.25">
      <c r="C38" s="2"/>
    </row>
    <row r="39" spans="1:20" x14ac:dyDescent="0.25">
      <c r="G39" s="22"/>
      <c r="H39" s="22"/>
    </row>
  </sheetData>
  <mergeCells count="5">
    <mergeCell ref="C3:D3"/>
    <mergeCell ref="E3:H3"/>
    <mergeCell ref="I3:L3"/>
    <mergeCell ref="M3:P3"/>
    <mergeCell ref="Q3:T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7"/>
  <sheetViews>
    <sheetView showGridLines="0" workbookViewId="0">
      <selection activeCell="A3" sqref="A3"/>
    </sheetView>
  </sheetViews>
  <sheetFormatPr defaultRowHeight="15" x14ac:dyDescent="0.25"/>
  <cols>
    <col min="1" max="1" width="75.85546875" bestFit="1" customWidth="1"/>
    <col min="2" max="2" width="4" customWidth="1"/>
    <col min="3" max="10" width="10.7109375" customWidth="1"/>
  </cols>
  <sheetData>
    <row r="1" spans="1:10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9.5" thickBot="1" x14ac:dyDescent="0.35">
      <c r="A2" s="17" t="s">
        <v>79</v>
      </c>
      <c r="F2" s="59"/>
      <c r="J2" s="59"/>
    </row>
    <row r="3" spans="1:10" ht="15.75" thickBot="1" x14ac:dyDescent="0.3">
      <c r="C3" s="86">
        <v>2020</v>
      </c>
      <c r="D3" s="87"/>
      <c r="E3" s="87"/>
      <c r="F3" s="88"/>
      <c r="G3" s="86">
        <v>2021</v>
      </c>
      <c r="H3" s="87"/>
      <c r="I3" s="87"/>
      <c r="J3" s="88"/>
    </row>
    <row r="4" spans="1:10" ht="15.75" thickBot="1" x14ac:dyDescent="0.3">
      <c r="A4" s="3" t="s">
        <v>23</v>
      </c>
      <c r="B4" s="4"/>
      <c r="C4" s="10" t="s">
        <v>17</v>
      </c>
      <c r="D4" s="11" t="s">
        <v>51</v>
      </c>
      <c r="E4" s="11" t="s">
        <v>19</v>
      </c>
      <c r="F4" s="18" t="s">
        <v>20</v>
      </c>
      <c r="G4" s="10" t="s">
        <v>17</v>
      </c>
      <c r="H4" s="11" t="s">
        <v>51</v>
      </c>
      <c r="I4" s="11" t="s">
        <v>19</v>
      </c>
      <c r="J4" s="18" t="s">
        <v>20</v>
      </c>
    </row>
    <row r="5" spans="1:10" x14ac:dyDescent="0.25">
      <c r="A5" s="1"/>
      <c r="C5" s="5"/>
      <c r="G5" s="5"/>
      <c r="J5" s="60"/>
    </row>
    <row r="6" spans="1:10" x14ac:dyDescent="0.25">
      <c r="A6" t="s">
        <v>0</v>
      </c>
      <c r="C6" s="23">
        <v>142.80000000000001</v>
      </c>
      <c r="D6" s="22">
        <v>147.9</v>
      </c>
      <c r="E6" s="22">
        <v>93.1</v>
      </c>
      <c r="F6" s="22">
        <v>89.5</v>
      </c>
      <c r="G6" s="23">
        <v>75.5</v>
      </c>
      <c r="H6" s="22">
        <v>78.599999999999994</v>
      </c>
      <c r="I6" s="22">
        <v>80</v>
      </c>
      <c r="J6" s="43">
        <v>101.9</v>
      </c>
    </row>
    <row r="7" spans="1:10" x14ac:dyDescent="0.25">
      <c r="A7" t="s">
        <v>1</v>
      </c>
      <c r="C7" s="23">
        <v>0</v>
      </c>
      <c r="D7" s="22">
        <v>0</v>
      </c>
      <c r="E7" s="22">
        <v>0</v>
      </c>
      <c r="F7" s="22">
        <v>0</v>
      </c>
      <c r="G7" s="23">
        <v>0</v>
      </c>
      <c r="H7" s="22">
        <v>0</v>
      </c>
      <c r="I7" s="22">
        <v>0</v>
      </c>
      <c r="J7" s="43">
        <v>0</v>
      </c>
    </row>
    <row r="8" spans="1:10" x14ac:dyDescent="0.25">
      <c r="A8" t="s">
        <v>55</v>
      </c>
      <c r="C8" s="23">
        <v>0</v>
      </c>
      <c r="D8" s="22">
        <v>0</v>
      </c>
      <c r="E8" s="22">
        <v>0</v>
      </c>
      <c r="F8" s="22">
        <v>0</v>
      </c>
      <c r="G8" s="23">
        <v>0</v>
      </c>
      <c r="H8" s="22">
        <v>0</v>
      </c>
      <c r="I8" s="22">
        <v>0</v>
      </c>
      <c r="J8" s="43">
        <v>0</v>
      </c>
    </row>
    <row r="9" spans="1:10" x14ac:dyDescent="0.25">
      <c r="A9" t="s">
        <v>2</v>
      </c>
      <c r="C9" s="23">
        <v>-53.8</v>
      </c>
      <c r="D9" s="24">
        <v>-49.3</v>
      </c>
      <c r="E9" s="24">
        <v>-35.1</v>
      </c>
      <c r="F9" s="24">
        <v>-28.4</v>
      </c>
      <c r="G9" s="23">
        <v>-28</v>
      </c>
      <c r="H9" s="24">
        <v>-28.5</v>
      </c>
      <c r="I9" s="24">
        <v>-34.5</v>
      </c>
      <c r="J9" s="32">
        <v>-50.1</v>
      </c>
    </row>
    <row r="10" spans="1:10" s="1" customFormat="1" x14ac:dyDescent="0.25">
      <c r="A10" s="14" t="s">
        <v>3</v>
      </c>
      <c r="B10" s="14"/>
      <c r="C10" s="37">
        <v>89.000000000000014</v>
      </c>
      <c r="D10" s="21">
        <v>98.600000000000009</v>
      </c>
      <c r="E10" s="21">
        <v>57.999999999999993</v>
      </c>
      <c r="F10" s="21">
        <v>61.1</v>
      </c>
      <c r="G10" s="37">
        <f>SUM(G6:G9)</f>
        <v>47.5</v>
      </c>
      <c r="H10" s="21">
        <f>SUM(H5:H9)</f>
        <v>50.099999999999994</v>
      </c>
      <c r="I10" s="21">
        <v>45.5</v>
      </c>
      <c r="J10" s="61">
        <f>SUM(J6:J9)</f>
        <v>51.800000000000004</v>
      </c>
    </row>
    <row r="11" spans="1:10" ht="6.75" customHeight="1" x14ac:dyDescent="0.25">
      <c r="C11" s="23"/>
      <c r="D11" s="22"/>
      <c r="E11" s="22"/>
      <c r="F11" s="22"/>
      <c r="G11" s="23"/>
      <c r="H11" s="22"/>
      <c r="I11" s="22"/>
      <c r="J11" s="43"/>
    </row>
    <row r="12" spans="1:10" x14ac:dyDescent="0.25">
      <c r="A12" t="s">
        <v>4</v>
      </c>
      <c r="C12" s="23">
        <v>5.5</v>
      </c>
      <c r="D12" s="22">
        <v>4.7</v>
      </c>
      <c r="E12" s="22">
        <v>3.5</v>
      </c>
      <c r="F12" s="22">
        <v>-2.8</v>
      </c>
      <c r="G12" s="23">
        <v>3.2</v>
      </c>
      <c r="H12" s="22">
        <v>2.8999999999999995</v>
      </c>
      <c r="I12" s="22">
        <v>3.3</v>
      </c>
      <c r="J12" s="43">
        <v>3.5</v>
      </c>
    </row>
    <row r="13" spans="1:10" x14ac:dyDescent="0.25">
      <c r="A13" t="s">
        <v>57</v>
      </c>
      <c r="C13" s="23">
        <v>-62.9</v>
      </c>
      <c r="D13" s="22">
        <v>-66.8</v>
      </c>
      <c r="E13" s="22">
        <v>-63</v>
      </c>
      <c r="F13" s="22">
        <v>-56.5</v>
      </c>
      <c r="G13" s="23">
        <v>-48.7</v>
      </c>
      <c r="H13" s="22">
        <v>-48.099999999999994</v>
      </c>
      <c r="I13" s="22">
        <v>-51.2</v>
      </c>
      <c r="J13" s="43">
        <v>-52.7</v>
      </c>
    </row>
    <row r="14" spans="1:10" x14ac:dyDescent="0.25">
      <c r="A14" t="s">
        <v>6</v>
      </c>
      <c r="C14" s="23">
        <v>0</v>
      </c>
      <c r="D14" s="24">
        <v>0</v>
      </c>
      <c r="E14" s="24">
        <v>0</v>
      </c>
      <c r="F14" s="24">
        <v>0</v>
      </c>
      <c r="G14" s="23">
        <v>0</v>
      </c>
      <c r="H14" s="24">
        <v>0</v>
      </c>
      <c r="I14" s="24">
        <v>0</v>
      </c>
      <c r="J14" s="32">
        <v>0</v>
      </c>
    </row>
    <row r="15" spans="1:10" s="1" customFormat="1" x14ac:dyDescent="0.25">
      <c r="A15" s="14" t="s">
        <v>7</v>
      </c>
      <c r="B15" s="14"/>
      <c r="C15" s="37">
        <v>31.600000000000016</v>
      </c>
      <c r="D15" s="21">
        <v>36.500000000000014</v>
      </c>
      <c r="E15" s="21">
        <v>-1.5000000000000071</v>
      </c>
      <c r="F15" s="21">
        <v>1.8000000000000043</v>
      </c>
      <c r="G15" s="37">
        <f>SUM(G10:G14)</f>
        <v>2</v>
      </c>
      <c r="H15" s="21">
        <f>SUM(H10:H14)</f>
        <v>4.8999999999999986</v>
      </c>
      <c r="I15" s="21">
        <v>-2.4</v>
      </c>
      <c r="J15" s="61">
        <f>SUM(J10:J14)</f>
        <v>2.6000000000000014</v>
      </c>
    </row>
    <row r="16" spans="1:10" ht="6.75" customHeight="1" x14ac:dyDescent="0.25">
      <c r="C16" s="23"/>
      <c r="D16" s="22"/>
      <c r="E16" s="22"/>
      <c r="F16" s="22"/>
      <c r="G16" s="23"/>
      <c r="H16" s="22"/>
      <c r="I16" s="22"/>
      <c r="J16" s="43"/>
    </row>
    <row r="17" spans="1:10" x14ac:dyDescent="0.25">
      <c r="A17" t="s">
        <v>8</v>
      </c>
      <c r="C17" s="23">
        <v>-6.2</v>
      </c>
      <c r="D17" s="24">
        <v>-6.6</v>
      </c>
      <c r="E17" s="24">
        <v>-1.4</v>
      </c>
      <c r="F17" s="24">
        <v>-5</v>
      </c>
      <c r="G17" s="23">
        <v>-3.8</v>
      </c>
      <c r="H17" s="24">
        <v>-5.4</v>
      </c>
      <c r="I17" s="24">
        <v>-3.9</v>
      </c>
      <c r="J17" s="32">
        <v>-5.2</v>
      </c>
    </row>
    <row r="18" spans="1:10" s="1" customFormat="1" x14ac:dyDescent="0.25">
      <c r="A18" s="14" t="s">
        <v>9</v>
      </c>
      <c r="B18" s="14"/>
      <c r="C18" s="37">
        <v>25.400000000000016</v>
      </c>
      <c r="D18" s="21">
        <v>29.900000000000013</v>
      </c>
      <c r="E18" s="21">
        <v>-2.900000000000007</v>
      </c>
      <c r="F18" s="21">
        <v>-3.1999999999999957</v>
      </c>
      <c r="G18" s="37">
        <f>SUM(G15:G17)</f>
        <v>-1.7999999999999998</v>
      </c>
      <c r="H18" s="21">
        <f>SUM(H15:H17)</f>
        <v>-0.50000000000000178</v>
      </c>
      <c r="I18" s="21">
        <v>-6.3</v>
      </c>
      <c r="J18" s="61">
        <f>SUM(J15:J17)</f>
        <v>-2.5999999999999988</v>
      </c>
    </row>
    <row r="19" spans="1:10" ht="6.75" customHeight="1" x14ac:dyDescent="0.25">
      <c r="C19" s="23"/>
      <c r="D19" s="22"/>
      <c r="E19" s="22"/>
      <c r="F19" s="22"/>
      <c r="G19" s="23"/>
      <c r="H19" s="22"/>
      <c r="I19" s="22"/>
      <c r="J19" s="43"/>
    </row>
    <row r="20" spans="1:10" x14ac:dyDescent="0.25">
      <c r="A20" t="s">
        <v>25</v>
      </c>
      <c r="C20" s="23">
        <v>0</v>
      </c>
      <c r="D20" s="22">
        <v>0</v>
      </c>
      <c r="E20" s="22">
        <v>0</v>
      </c>
      <c r="F20" s="22">
        <v>0</v>
      </c>
      <c r="G20" s="23">
        <v>0</v>
      </c>
      <c r="H20" s="22">
        <v>0</v>
      </c>
      <c r="I20" s="22">
        <v>0</v>
      </c>
      <c r="J20" s="43">
        <v>0</v>
      </c>
    </row>
    <row r="21" spans="1:10" x14ac:dyDescent="0.25">
      <c r="A21" t="s">
        <v>26</v>
      </c>
      <c r="C21" s="23">
        <v>-7.1</v>
      </c>
      <c r="D21" s="22">
        <v>-7.6</v>
      </c>
      <c r="E21" s="22">
        <v>-6.8</v>
      </c>
      <c r="F21" s="22">
        <v>-7.5</v>
      </c>
      <c r="G21" s="23">
        <v>-5.5</v>
      </c>
      <c r="H21" s="22">
        <v>-3.6</v>
      </c>
      <c r="I21" s="22">
        <v>-3.6</v>
      </c>
      <c r="J21" s="43">
        <v>-4.2</v>
      </c>
    </row>
    <row r="22" spans="1:10" x14ac:dyDescent="0.25">
      <c r="A22" t="s">
        <v>10</v>
      </c>
      <c r="C22" s="23">
        <v>0</v>
      </c>
      <c r="D22" s="24">
        <v>0</v>
      </c>
      <c r="E22" s="24">
        <v>0</v>
      </c>
      <c r="F22" s="24">
        <v>0</v>
      </c>
      <c r="G22" s="23">
        <v>0</v>
      </c>
      <c r="H22" s="24">
        <v>0</v>
      </c>
      <c r="I22" s="24">
        <v>0</v>
      </c>
      <c r="J22" s="32">
        <v>0</v>
      </c>
    </row>
    <row r="23" spans="1:10" s="1" customFormat="1" x14ac:dyDescent="0.25">
      <c r="A23" s="14" t="s">
        <v>11</v>
      </c>
      <c r="B23" s="14"/>
      <c r="C23" s="37">
        <v>18.300000000000018</v>
      </c>
      <c r="D23" s="21">
        <v>22.300000000000011</v>
      </c>
      <c r="E23" s="21">
        <v>-9.7000000000000064</v>
      </c>
      <c r="F23" s="21">
        <v>-10.699999999999996</v>
      </c>
      <c r="G23" s="37">
        <f>SUM(G18:G22)</f>
        <v>-7.3</v>
      </c>
      <c r="H23" s="21">
        <f>SUM(H18:H22)</f>
        <v>-4.1000000000000014</v>
      </c>
      <c r="I23" s="21">
        <v>-9.9</v>
      </c>
      <c r="J23" s="61">
        <f>SUM(J18:J22)</f>
        <v>-6.7999999999999989</v>
      </c>
    </row>
    <row r="24" spans="1:10" ht="6.75" customHeight="1" x14ac:dyDescent="0.25">
      <c r="C24" s="23"/>
      <c r="D24" s="22"/>
      <c r="E24" s="22"/>
      <c r="F24" s="22"/>
      <c r="G24" s="23"/>
      <c r="H24" s="22"/>
      <c r="I24" s="22"/>
      <c r="J24" s="43"/>
    </row>
    <row r="25" spans="1:10" ht="15" customHeight="1" x14ac:dyDescent="0.25">
      <c r="A25" t="s">
        <v>24</v>
      </c>
      <c r="C25" s="23">
        <v>0</v>
      </c>
      <c r="D25" s="22">
        <v>0</v>
      </c>
      <c r="E25" s="22">
        <v>0</v>
      </c>
      <c r="F25" s="22">
        <v>0</v>
      </c>
      <c r="G25" s="23">
        <v>0</v>
      </c>
      <c r="H25" s="22">
        <v>0</v>
      </c>
      <c r="I25" s="22">
        <v>0</v>
      </c>
      <c r="J25" s="43">
        <v>0</v>
      </c>
    </row>
    <row r="26" spans="1:10" x14ac:dyDescent="0.25">
      <c r="A26" t="s">
        <v>12</v>
      </c>
      <c r="C26" s="23">
        <v>0</v>
      </c>
      <c r="D26" s="22">
        <v>0</v>
      </c>
      <c r="E26" s="22">
        <v>0.2</v>
      </c>
      <c r="F26" s="22">
        <v>0</v>
      </c>
      <c r="G26" s="23">
        <v>-0.1</v>
      </c>
      <c r="H26" s="22">
        <v>0.4</v>
      </c>
      <c r="I26" s="22">
        <v>-0.2</v>
      </c>
      <c r="J26" s="43">
        <v>-0.1</v>
      </c>
    </row>
    <row r="27" spans="1:10" x14ac:dyDescent="0.25">
      <c r="A27" t="s">
        <v>13</v>
      </c>
      <c r="C27" s="23">
        <v>-0.4</v>
      </c>
      <c r="D27" s="24">
        <v>-0.4</v>
      </c>
      <c r="E27" s="24">
        <v>-0.3</v>
      </c>
      <c r="F27" s="24">
        <v>-0.2</v>
      </c>
      <c r="G27" s="23">
        <v>-0.2</v>
      </c>
      <c r="H27" s="24">
        <v>-0.2</v>
      </c>
      <c r="I27" s="24">
        <v>-0.2</v>
      </c>
      <c r="J27" s="32">
        <v>-0.2</v>
      </c>
    </row>
    <row r="28" spans="1:10" s="1" customFormat="1" x14ac:dyDescent="0.25">
      <c r="A28" s="14" t="s">
        <v>14</v>
      </c>
      <c r="B28" s="14"/>
      <c r="C28" s="37">
        <v>17.90000000000002</v>
      </c>
      <c r="D28" s="21">
        <v>21.900000000000013</v>
      </c>
      <c r="E28" s="21">
        <v>-9.8000000000000078</v>
      </c>
      <c r="F28" s="21">
        <v>-10.899999999999995</v>
      </c>
      <c r="G28" s="37">
        <f>SUM(G23:G27)</f>
        <v>-7.6</v>
      </c>
      <c r="H28" s="21">
        <f>SUM(H23:H27)</f>
        <v>-3.9000000000000017</v>
      </c>
      <c r="I28" s="21">
        <v>-10.3</v>
      </c>
      <c r="J28" s="61">
        <f>SUM(J23:J27)</f>
        <v>-7.0999999999999988</v>
      </c>
    </row>
    <row r="29" spans="1:10" ht="6.75" customHeight="1" x14ac:dyDescent="0.25">
      <c r="C29" s="23"/>
      <c r="D29" s="22"/>
      <c r="E29" s="22"/>
      <c r="F29" s="22"/>
      <c r="G29" s="23"/>
      <c r="H29" s="22"/>
      <c r="I29" s="22"/>
      <c r="J29" s="43"/>
    </row>
    <row r="30" spans="1:10" x14ac:dyDescent="0.25">
      <c r="A30" t="s">
        <v>15</v>
      </c>
      <c r="C30" s="23">
        <v>-0.2</v>
      </c>
      <c r="D30" s="24">
        <v>-0.1</v>
      </c>
      <c r="E30" s="24">
        <v>-0.2</v>
      </c>
      <c r="F30" s="24">
        <v>-0.4</v>
      </c>
      <c r="G30" s="23">
        <v>0</v>
      </c>
      <c r="H30" s="24">
        <v>-0.1</v>
      </c>
      <c r="I30" s="24">
        <v>-0.6</v>
      </c>
      <c r="J30" s="32">
        <v>-0.5</v>
      </c>
    </row>
    <row r="31" spans="1:10" s="1" customFormat="1" x14ac:dyDescent="0.25">
      <c r="A31" s="12" t="s">
        <v>16</v>
      </c>
      <c r="B31" s="12"/>
      <c r="C31" s="39">
        <v>17.700000000000021</v>
      </c>
      <c r="D31" s="30">
        <v>21.800000000000011</v>
      </c>
      <c r="E31" s="30">
        <v>-10.000000000000007</v>
      </c>
      <c r="F31" s="30">
        <v>-11.299999999999995</v>
      </c>
      <c r="G31" s="39">
        <f>SUM(G28:G30)</f>
        <v>-7.6</v>
      </c>
      <c r="H31" s="30">
        <f>SUM(H28:H30)</f>
        <v>-4.0000000000000018</v>
      </c>
      <c r="I31" s="30">
        <v>-10.9</v>
      </c>
      <c r="J31" s="70">
        <f>SUM(J28:J30)</f>
        <v>-7.5999999999999988</v>
      </c>
    </row>
    <row r="32" spans="1:10" x14ac:dyDescent="0.25">
      <c r="C32" s="23"/>
      <c r="D32" s="24"/>
      <c r="E32" s="24"/>
      <c r="F32" s="24"/>
      <c r="G32" s="23"/>
      <c r="H32" s="24"/>
      <c r="I32" s="24"/>
      <c r="J32" s="32"/>
    </row>
    <row r="33" spans="1:10" hidden="1" x14ac:dyDescent="0.25">
      <c r="A33" t="s">
        <v>21</v>
      </c>
      <c r="C33" s="23"/>
      <c r="D33" s="22"/>
      <c r="E33" s="22"/>
      <c r="F33" s="22"/>
      <c r="G33" s="23"/>
      <c r="H33" s="22"/>
      <c r="I33" s="22"/>
      <c r="J33" s="43"/>
    </row>
    <row r="34" spans="1:10" hidden="1" x14ac:dyDescent="0.25">
      <c r="A34" t="s">
        <v>25</v>
      </c>
      <c r="C34" s="23"/>
      <c r="D34" s="22"/>
      <c r="E34" s="22"/>
      <c r="F34" s="22"/>
      <c r="G34" s="23"/>
      <c r="H34" s="22"/>
      <c r="I34" s="22"/>
      <c r="J34" s="43"/>
    </row>
    <row r="35" spans="1:10" hidden="1" x14ac:dyDescent="0.25">
      <c r="A35" t="s">
        <v>27</v>
      </c>
      <c r="C35" s="23"/>
      <c r="D35" s="22"/>
      <c r="E35" s="22"/>
      <c r="F35" s="22"/>
      <c r="G35" s="23"/>
      <c r="H35" s="22"/>
      <c r="I35" s="22"/>
      <c r="J35" s="43"/>
    </row>
    <row r="36" spans="1:10" hidden="1" x14ac:dyDescent="0.25">
      <c r="A36" t="s">
        <v>24</v>
      </c>
      <c r="C36" s="23"/>
      <c r="D36" s="22"/>
      <c r="E36" s="22"/>
      <c r="F36" s="22"/>
      <c r="G36" s="23"/>
      <c r="H36" s="22"/>
      <c r="I36" s="22"/>
      <c r="J36" s="43"/>
    </row>
    <row r="37" spans="1:10" s="1" customFormat="1" x14ac:dyDescent="0.25">
      <c r="A37" s="12" t="s">
        <v>73</v>
      </c>
      <c r="B37" s="12"/>
      <c r="C37" s="39">
        <v>17.700000000000021</v>
      </c>
      <c r="D37" s="30">
        <v>21.800000000000011</v>
      </c>
      <c r="E37" s="30">
        <v>-10.000000000000007</v>
      </c>
      <c r="F37" s="30">
        <v>-11.299999999999995</v>
      </c>
      <c r="G37" s="39">
        <f>G31-G20</f>
        <v>-7.6</v>
      </c>
      <c r="H37" s="30">
        <f>SUM(H31:H32)</f>
        <v>-4.0000000000000018</v>
      </c>
      <c r="I37" s="30">
        <v>-10.9</v>
      </c>
      <c r="J37" s="70">
        <f>SUM(J31:J32)</f>
        <v>-7.5999999999999988</v>
      </c>
    </row>
  </sheetData>
  <mergeCells count="2">
    <mergeCell ref="C3:F3"/>
    <mergeCell ref="G3:J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1"/>
  <sheetViews>
    <sheetView showGridLines="0" workbookViewId="0">
      <pane xSplit="2" ySplit="4" topLeftCell="C5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RowHeight="15" x14ac:dyDescent="0.25"/>
  <cols>
    <col min="1" max="1" width="75.85546875" bestFit="1" customWidth="1"/>
    <col min="2" max="2" width="4" customWidth="1"/>
    <col min="3" max="14" width="10.7109375" customWidth="1"/>
  </cols>
  <sheetData>
    <row r="1" spans="1:14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thickBot="1" x14ac:dyDescent="0.35">
      <c r="A2" s="17" t="s">
        <v>74</v>
      </c>
      <c r="N2" s="58"/>
    </row>
    <row r="3" spans="1:14" ht="15.75" thickBot="1" x14ac:dyDescent="0.3">
      <c r="C3" s="86">
        <v>2017</v>
      </c>
      <c r="D3" s="87"/>
      <c r="E3" s="87"/>
      <c r="F3" s="87"/>
      <c r="G3" s="86">
        <v>2018</v>
      </c>
      <c r="H3" s="87"/>
      <c r="I3" s="87"/>
      <c r="J3" s="88"/>
      <c r="K3" s="86">
        <v>2019</v>
      </c>
      <c r="L3" s="87"/>
      <c r="M3" s="87"/>
      <c r="N3" s="88"/>
    </row>
    <row r="4" spans="1:14" ht="15.75" thickBot="1" x14ac:dyDescent="0.3">
      <c r="A4" s="3" t="s">
        <v>23</v>
      </c>
      <c r="B4" s="4"/>
      <c r="C4" s="10" t="s">
        <v>17</v>
      </c>
      <c r="D4" s="11" t="s">
        <v>18</v>
      </c>
      <c r="E4" s="11" t="s">
        <v>19</v>
      </c>
      <c r="F4" s="11" t="s">
        <v>20</v>
      </c>
      <c r="G4" s="10" t="s">
        <v>17</v>
      </c>
      <c r="H4" s="11" t="s">
        <v>18</v>
      </c>
      <c r="I4" s="11" t="s">
        <v>19</v>
      </c>
      <c r="J4" s="11" t="s">
        <v>20</v>
      </c>
      <c r="K4" s="10" t="s">
        <v>17</v>
      </c>
      <c r="L4" s="11" t="s">
        <v>51</v>
      </c>
      <c r="M4" s="11" t="s">
        <v>19</v>
      </c>
      <c r="N4" s="18" t="s">
        <v>20</v>
      </c>
    </row>
    <row r="5" spans="1:14" x14ac:dyDescent="0.25">
      <c r="A5" s="1"/>
      <c r="C5" s="5"/>
      <c r="D5" s="6"/>
      <c r="E5" s="6"/>
      <c r="F5" s="6"/>
      <c r="G5" s="5"/>
      <c r="H5" s="6"/>
      <c r="I5" s="6"/>
      <c r="J5" s="6"/>
      <c r="K5" s="5"/>
      <c r="L5" s="6"/>
      <c r="M5" s="6"/>
      <c r="N5" s="57"/>
    </row>
    <row r="6" spans="1:14" x14ac:dyDescent="0.25">
      <c r="A6" t="s">
        <v>0</v>
      </c>
      <c r="C6" s="23">
        <v>109.1</v>
      </c>
      <c r="D6" s="22">
        <v>45.8</v>
      </c>
      <c r="E6" s="22">
        <v>101.7</v>
      </c>
      <c r="F6" s="22">
        <v>81.600000000000023</v>
      </c>
      <c r="G6" s="23">
        <v>101.5</v>
      </c>
      <c r="H6" s="22">
        <v>98.6</v>
      </c>
      <c r="I6" s="22">
        <v>114.2</v>
      </c>
      <c r="J6" s="22">
        <v>96.300000000000011</v>
      </c>
      <c r="K6" s="23">
        <v>122</v>
      </c>
      <c r="L6" s="33">
        <v>102.2</v>
      </c>
      <c r="M6" s="22">
        <v>103.6</v>
      </c>
      <c r="N6" s="43">
        <v>142.20000000000005</v>
      </c>
    </row>
    <row r="7" spans="1:14" x14ac:dyDescent="0.25">
      <c r="A7" t="s">
        <v>1</v>
      </c>
      <c r="C7" s="35"/>
      <c r="D7" s="34"/>
      <c r="E7" s="34"/>
      <c r="F7" s="34"/>
      <c r="G7" s="35"/>
      <c r="H7" s="34"/>
      <c r="I7" s="34"/>
      <c r="J7" s="34"/>
      <c r="K7" s="51"/>
      <c r="L7" s="33"/>
      <c r="M7" s="22"/>
      <c r="N7" s="43"/>
    </row>
    <row r="8" spans="1:14" x14ac:dyDescent="0.25">
      <c r="A8" t="s">
        <v>55</v>
      </c>
      <c r="C8" s="35"/>
      <c r="D8" s="34"/>
      <c r="E8" s="34"/>
      <c r="F8" s="34"/>
      <c r="G8" s="35"/>
      <c r="H8" s="34"/>
      <c r="I8" s="34"/>
      <c r="J8" s="34"/>
      <c r="K8" s="23">
        <v>0</v>
      </c>
      <c r="L8" s="33">
        <v>0</v>
      </c>
      <c r="M8" s="22">
        <v>0.1</v>
      </c>
      <c r="N8" s="43">
        <v>0.1</v>
      </c>
    </row>
    <row r="9" spans="1:14" x14ac:dyDescent="0.25">
      <c r="A9" t="s">
        <v>2</v>
      </c>
      <c r="C9" s="23">
        <v>-56</v>
      </c>
      <c r="D9" s="22">
        <v>-0.1</v>
      </c>
      <c r="E9" s="22">
        <v>-50.4</v>
      </c>
      <c r="F9" s="22">
        <v>-23.300000000000011</v>
      </c>
      <c r="G9" s="23">
        <v>-41.3</v>
      </c>
      <c r="H9" s="22">
        <v>-41.1</v>
      </c>
      <c r="I9" s="22">
        <v>-66.7</v>
      </c>
      <c r="J9" s="22">
        <v>-31.399999999999977</v>
      </c>
      <c r="K9" s="23">
        <v>-40.5</v>
      </c>
      <c r="L9" s="33">
        <v>-38.9</v>
      </c>
      <c r="M9" s="22">
        <v>-36.5</v>
      </c>
      <c r="N9" s="43">
        <v>-58.199999999999989</v>
      </c>
    </row>
    <row r="10" spans="1:14" s="1" customFormat="1" x14ac:dyDescent="0.25">
      <c r="A10" s="14" t="s">
        <v>3</v>
      </c>
      <c r="B10" s="14"/>
      <c r="C10" s="37">
        <v>53.099999999999994</v>
      </c>
      <c r="D10" s="36">
        <v>45.699999999999996</v>
      </c>
      <c r="E10" s="36">
        <v>51.300000000000004</v>
      </c>
      <c r="F10" s="36">
        <v>58.300000000000011</v>
      </c>
      <c r="G10" s="37">
        <v>60.2</v>
      </c>
      <c r="H10" s="36">
        <v>57.499999999999993</v>
      </c>
      <c r="I10" s="36">
        <v>47.5</v>
      </c>
      <c r="J10" s="36">
        <v>64.900000000000034</v>
      </c>
      <c r="K10" s="37">
        <v>81.5</v>
      </c>
      <c r="L10" s="36">
        <v>63.300000000000004</v>
      </c>
      <c r="M10" s="36">
        <v>67.199999999999989</v>
      </c>
      <c r="N10" s="44">
        <v>84.100000000000051</v>
      </c>
    </row>
    <row r="11" spans="1:14" ht="6.75" customHeight="1" x14ac:dyDescent="0.25">
      <c r="C11" s="23"/>
      <c r="D11" s="22"/>
      <c r="E11" s="22"/>
      <c r="F11" s="22"/>
      <c r="G11" s="23"/>
      <c r="H11" s="22"/>
      <c r="I11" s="22"/>
      <c r="J11" s="22"/>
      <c r="K11" s="23"/>
      <c r="L11" s="33"/>
      <c r="M11" s="22"/>
      <c r="N11" s="43"/>
    </row>
    <row r="12" spans="1:14" x14ac:dyDescent="0.25">
      <c r="A12" t="s">
        <v>4</v>
      </c>
      <c r="C12" s="23">
        <v>0</v>
      </c>
      <c r="D12" s="22">
        <v>0</v>
      </c>
      <c r="E12" s="22">
        <v>0</v>
      </c>
      <c r="F12" s="22">
        <v>0.1</v>
      </c>
      <c r="G12" s="23">
        <v>0</v>
      </c>
      <c r="H12" s="22">
        <v>0</v>
      </c>
      <c r="I12" s="22">
        <v>0.1</v>
      </c>
      <c r="J12" s="22">
        <v>0.19999999999999998</v>
      </c>
      <c r="K12" s="23">
        <v>3.4</v>
      </c>
      <c r="L12" s="33">
        <v>3.5</v>
      </c>
      <c r="M12" s="22">
        <v>3.2</v>
      </c>
      <c r="N12" s="43">
        <v>4.7999999999999989</v>
      </c>
    </row>
    <row r="13" spans="1:14" x14ac:dyDescent="0.25">
      <c r="A13" t="s">
        <v>57</v>
      </c>
      <c r="C13" s="23">
        <v>-25.9</v>
      </c>
      <c r="D13" s="22">
        <v>-23</v>
      </c>
      <c r="E13" s="22">
        <v>-30.2</v>
      </c>
      <c r="F13" s="22">
        <v>-33.400000000000006</v>
      </c>
      <c r="G13" s="23">
        <v>-37.5</v>
      </c>
      <c r="H13" s="22">
        <v>-38.9</v>
      </c>
      <c r="I13" s="22">
        <v>-40.799999999999997</v>
      </c>
      <c r="J13" s="22">
        <v>-42.3</v>
      </c>
      <c r="K13" s="23">
        <v>-35.1</v>
      </c>
      <c r="L13" s="33">
        <v>-28.8</v>
      </c>
      <c r="M13" s="22">
        <v>-38.299999999999997</v>
      </c>
      <c r="N13" s="43">
        <v>-23.5</v>
      </c>
    </row>
    <row r="14" spans="1:14" x14ac:dyDescent="0.25">
      <c r="A14" t="s">
        <v>6</v>
      </c>
      <c r="C14" s="23">
        <v>-8.6</v>
      </c>
      <c r="D14" s="22">
        <v>-10.4</v>
      </c>
      <c r="E14" s="22">
        <v>-12.4</v>
      </c>
      <c r="F14" s="22">
        <v>-12.800000000000004</v>
      </c>
      <c r="G14" s="23">
        <v>-11.5</v>
      </c>
      <c r="H14" s="22">
        <v>-12.7</v>
      </c>
      <c r="I14" s="22">
        <v>-11.9</v>
      </c>
      <c r="J14" s="22">
        <v>-12.699999999999996</v>
      </c>
      <c r="K14" s="23">
        <v>-12.7</v>
      </c>
      <c r="L14" s="33">
        <v>-13.6</v>
      </c>
      <c r="M14" s="22">
        <v>-13.1</v>
      </c>
      <c r="N14" s="43">
        <v>-13.200000000000003</v>
      </c>
    </row>
    <row r="15" spans="1:14" s="1" customFormat="1" x14ac:dyDescent="0.25">
      <c r="A15" s="14" t="s">
        <v>7</v>
      </c>
      <c r="B15" s="14"/>
      <c r="C15" s="37">
        <v>18.599999999999994</v>
      </c>
      <c r="D15" s="36">
        <v>12.299999999999995</v>
      </c>
      <c r="E15" s="36">
        <v>8.7000000000000046</v>
      </c>
      <c r="F15" s="36">
        <v>12.200000000000003</v>
      </c>
      <c r="G15" s="37">
        <v>11.200000000000003</v>
      </c>
      <c r="H15" s="36">
        <v>5.899999999999995</v>
      </c>
      <c r="I15" s="36">
        <v>-5.0999999999999961</v>
      </c>
      <c r="J15" s="36">
        <v>10.100000000000044</v>
      </c>
      <c r="K15" s="37">
        <v>37.100000000000009</v>
      </c>
      <c r="L15" s="36">
        <v>24.400000000000013</v>
      </c>
      <c r="M15" s="36">
        <v>18.999999999999993</v>
      </c>
      <c r="N15" s="44">
        <v>52.200000000000045</v>
      </c>
    </row>
    <row r="16" spans="1:14" ht="6.75" customHeight="1" x14ac:dyDescent="0.25">
      <c r="C16" s="23"/>
      <c r="D16" s="22"/>
      <c r="E16" s="22"/>
      <c r="F16" s="22"/>
      <c r="G16" s="23"/>
      <c r="H16" s="22"/>
      <c r="I16" s="22"/>
      <c r="J16" s="22"/>
      <c r="K16" s="23"/>
      <c r="L16" s="33"/>
      <c r="M16" s="22"/>
      <c r="N16" s="43"/>
    </row>
    <row r="17" spans="1:14" x14ac:dyDescent="0.25">
      <c r="A17" t="s">
        <v>8</v>
      </c>
      <c r="C17" s="23">
        <v>-2</v>
      </c>
      <c r="D17" s="22">
        <v>-2.2999999999999998</v>
      </c>
      <c r="E17" s="22">
        <v>-2.2000000000000002</v>
      </c>
      <c r="F17" s="22">
        <v>-2.8000000000000007</v>
      </c>
      <c r="G17" s="23">
        <v>-3.7</v>
      </c>
      <c r="H17" s="22">
        <v>-3.5</v>
      </c>
      <c r="I17" s="22">
        <v>-3.7</v>
      </c>
      <c r="J17" s="22">
        <v>-4</v>
      </c>
      <c r="K17" s="23">
        <v>-6.5</v>
      </c>
      <c r="L17" s="33">
        <v>-6.7</v>
      </c>
      <c r="M17" s="22">
        <v>-6.9</v>
      </c>
      <c r="N17" s="43">
        <v>-8</v>
      </c>
    </row>
    <row r="18" spans="1:14" s="1" customFormat="1" x14ac:dyDescent="0.25">
      <c r="A18" s="14" t="s">
        <v>9</v>
      </c>
      <c r="B18" s="14"/>
      <c r="C18" s="37">
        <v>16.599999999999994</v>
      </c>
      <c r="D18" s="36">
        <v>9.9999999999999964</v>
      </c>
      <c r="E18" s="36">
        <v>6.5000000000000044</v>
      </c>
      <c r="F18" s="36">
        <v>9.4000000000000021</v>
      </c>
      <c r="G18" s="37">
        <v>7.5000000000000027</v>
      </c>
      <c r="H18" s="36">
        <v>2.399999999999995</v>
      </c>
      <c r="I18" s="36">
        <v>-8.7999999999999972</v>
      </c>
      <c r="J18" s="36">
        <v>6.1000000000000441</v>
      </c>
      <c r="K18" s="37">
        <v>30.600000000000009</v>
      </c>
      <c r="L18" s="36">
        <v>17.700000000000014</v>
      </c>
      <c r="M18" s="36">
        <v>12.099999999999993</v>
      </c>
      <c r="N18" s="44">
        <v>44.200000000000045</v>
      </c>
    </row>
    <row r="19" spans="1:14" ht="6.75" customHeight="1" x14ac:dyDescent="0.25">
      <c r="C19" s="23"/>
      <c r="D19" s="22"/>
      <c r="E19" s="22"/>
      <c r="F19" s="22"/>
      <c r="G19" s="23"/>
      <c r="H19" s="22"/>
      <c r="I19" s="22"/>
      <c r="J19" s="22"/>
      <c r="K19" s="23"/>
      <c r="L19" s="33"/>
      <c r="M19" s="22"/>
      <c r="N19" s="43"/>
    </row>
    <row r="20" spans="1:14" x14ac:dyDescent="0.25">
      <c r="A20" t="s">
        <v>25</v>
      </c>
      <c r="C20" s="23">
        <v>-0.2</v>
      </c>
      <c r="D20" s="22">
        <v>0</v>
      </c>
      <c r="E20" s="22">
        <v>0</v>
      </c>
      <c r="F20" s="22">
        <v>0</v>
      </c>
      <c r="G20" s="23">
        <v>0</v>
      </c>
      <c r="H20" s="22">
        <v>-2.6</v>
      </c>
      <c r="I20" s="22">
        <v>-0.1</v>
      </c>
      <c r="J20" s="22">
        <v>-9.9999999999999645E-2</v>
      </c>
      <c r="K20" s="23">
        <v>-7.2</v>
      </c>
      <c r="L20" s="33">
        <v>0</v>
      </c>
      <c r="M20" s="22">
        <v>0</v>
      </c>
      <c r="N20" s="43">
        <v>1.2000000000000002</v>
      </c>
    </row>
    <row r="21" spans="1:14" x14ac:dyDescent="0.25">
      <c r="A21" t="s">
        <v>26</v>
      </c>
      <c r="C21" s="23">
        <v>-7.2</v>
      </c>
      <c r="D21" s="22">
        <v>-7</v>
      </c>
      <c r="E21" s="22">
        <v>-7.3</v>
      </c>
      <c r="F21" s="22">
        <v>-7.3999999999999986</v>
      </c>
      <c r="G21" s="23">
        <v>-7.2</v>
      </c>
      <c r="H21" s="22">
        <v>-7.5</v>
      </c>
      <c r="I21" s="22">
        <v>-7.9</v>
      </c>
      <c r="J21" s="22">
        <v>-7.5</v>
      </c>
      <c r="K21" s="23">
        <v>-17.399999999999999</v>
      </c>
      <c r="L21" s="33">
        <v>-17.899999999999999</v>
      </c>
      <c r="M21" s="22">
        <v>-17</v>
      </c>
      <c r="N21" s="43">
        <v>-25.400000000000006</v>
      </c>
    </row>
    <row r="22" spans="1:14" x14ac:dyDescent="0.25">
      <c r="A22" t="s">
        <v>10</v>
      </c>
      <c r="C22" s="23">
        <v>0.4</v>
      </c>
      <c r="D22" s="22">
        <v>0.3</v>
      </c>
      <c r="E22" s="22">
        <v>0.2</v>
      </c>
      <c r="F22" s="22">
        <v>-0.19999999999999996</v>
      </c>
      <c r="G22" s="23">
        <v>-0.1</v>
      </c>
      <c r="H22" s="22">
        <v>-0.4</v>
      </c>
      <c r="I22" s="22">
        <v>-0.3</v>
      </c>
      <c r="J22" s="22">
        <v>-0.8</v>
      </c>
      <c r="K22" s="23">
        <v>0</v>
      </c>
      <c r="L22" s="33">
        <v>0</v>
      </c>
      <c r="M22" s="22">
        <v>0</v>
      </c>
      <c r="N22" s="43">
        <v>0</v>
      </c>
    </row>
    <row r="23" spans="1:14" s="1" customFormat="1" x14ac:dyDescent="0.25">
      <c r="A23" s="14" t="s">
        <v>11</v>
      </c>
      <c r="B23" s="14"/>
      <c r="C23" s="37">
        <v>9.5999999999999961</v>
      </c>
      <c r="D23" s="36">
        <v>3.2999999999999963</v>
      </c>
      <c r="E23" s="36">
        <v>-0.59999999999999543</v>
      </c>
      <c r="F23" s="36">
        <v>1.8000000000000036</v>
      </c>
      <c r="G23" s="37">
        <v>0.20000000000000248</v>
      </c>
      <c r="H23" s="36">
        <v>-8.100000000000005</v>
      </c>
      <c r="I23" s="36">
        <v>-17.099999999999998</v>
      </c>
      <c r="J23" s="36">
        <v>-2.2999999999999554</v>
      </c>
      <c r="K23" s="37">
        <v>6.0000000000000107</v>
      </c>
      <c r="L23" s="36">
        <v>-0.19999999999998508</v>
      </c>
      <c r="M23" s="36">
        <v>-4.9000000000000075</v>
      </c>
      <c r="N23" s="44">
        <v>20.000000000000043</v>
      </c>
    </row>
    <row r="24" spans="1:14" ht="6.75" customHeight="1" x14ac:dyDescent="0.25">
      <c r="C24" s="23"/>
      <c r="D24" s="22"/>
      <c r="E24" s="22"/>
      <c r="F24" s="22"/>
      <c r="G24" s="23"/>
      <c r="H24" s="22"/>
      <c r="I24" s="22"/>
      <c r="J24" s="22"/>
      <c r="K24" s="23"/>
      <c r="L24" s="33"/>
      <c r="M24" s="22"/>
      <c r="N24" s="43"/>
    </row>
    <row r="25" spans="1:14" ht="15" customHeight="1" x14ac:dyDescent="0.25">
      <c r="A25" t="s">
        <v>24</v>
      </c>
      <c r="C25" s="23">
        <v>0</v>
      </c>
      <c r="D25" s="22">
        <v>0</v>
      </c>
      <c r="E25" s="22">
        <v>0</v>
      </c>
      <c r="F25" s="22">
        <v>0</v>
      </c>
      <c r="G25" s="23">
        <v>0</v>
      </c>
      <c r="H25" s="22">
        <v>0</v>
      </c>
      <c r="I25" s="22">
        <v>0</v>
      </c>
      <c r="J25" s="22">
        <v>0</v>
      </c>
      <c r="K25" s="23">
        <v>0</v>
      </c>
      <c r="L25" s="33">
        <v>0</v>
      </c>
      <c r="M25" s="22">
        <v>0</v>
      </c>
      <c r="N25" s="43">
        <v>0</v>
      </c>
    </row>
    <row r="26" spans="1:14" x14ac:dyDescent="0.25">
      <c r="A26" t="s">
        <v>12</v>
      </c>
      <c r="C26" s="23">
        <v>2</v>
      </c>
      <c r="D26" s="22">
        <v>2.1</v>
      </c>
      <c r="E26" s="22">
        <v>0.5</v>
      </c>
      <c r="F26" s="22">
        <v>1.1000000000000005</v>
      </c>
      <c r="G26" s="23">
        <v>1.6</v>
      </c>
      <c r="H26" s="22">
        <v>0.5</v>
      </c>
      <c r="I26" s="22">
        <v>1.2</v>
      </c>
      <c r="J26" s="22">
        <v>-0.19999999999999973</v>
      </c>
      <c r="K26" s="23">
        <v>0.7</v>
      </c>
      <c r="L26" s="33">
        <v>0.5</v>
      </c>
      <c r="M26" s="22">
        <v>0</v>
      </c>
      <c r="N26" s="43">
        <v>1.4000000000000001</v>
      </c>
    </row>
    <row r="27" spans="1:14" x14ac:dyDescent="0.25">
      <c r="A27" t="s">
        <v>13</v>
      </c>
      <c r="C27" s="23">
        <v>-1.4</v>
      </c>
      <c r="D27" s="22">
        <v>-2</v>
      </c>
      <c r="E27" s="22">
        <v>-1.3</v>
      </c>
      <c r="F27" s="22">
        <v>-1.2999999999999998</v>
      </c>
      <c r="G27" s="23">
        <v>-1.3</v>
      </c>
      <c r="H27" s="22">
        <v>-2.5</v>
      </c>
      <c r="I27" s="22">
        <v>-2.1</v>
      </c>
      <c r="J27" s="22">
        <v>0.10000000000000053</v>
      </c>
      <c r="K27" s="23">
        <v>-3.7</v>
      </c>
      <c r="L27" s="33">
        <v>-3.3</v>
      </c>
      <c r="M27" s="22">
        <v>-3.3</v>
      </c>
      <c r="N27" s="43">
        <v>-5</v>
      </c>
    </row>
    <row r="28" spans="1:14" s="1" customFormat="1" x14ac:dyDescent="0.25">
      <c r="A28" s="14" t="s">
        <v>14</v>
      </c>
      <c r="B28" s="14"/>
      <c r="C28" s="37">
        <v>10.199999999999996</v>
      </c>
      <c r="D28" s="36">
        <v>3.3999999999999968</v>
      </c>
      <c r="E28" s="36">
        <v>-1.3999999999999955</v>
      </c>
      <c r="F28" s="36">
        <v>1.6000000000000041</v>
      </c>
      <c r="G28" s="37">
        <v>0.50000000000000244</v>
      </c>
      <c r="H28" s="36">
        <v>-10.100000000000005</v>
      </c>
      <c r="I28" s="36">
        <v>-18</v>
      </c>
      <c r="J28" s="36">
        <v>-2.3999999999999546</v>
      </c>
      <c r="K28" s="37">
        <v>3.0000000000000107</v>
      </c>
      <c r="L28" s="38">
        <v>-2.9999999999999849</v>
      </c>
      <c r="M28" s="38">
        <v>-8.2000000000000064</v>
      </c>
      <c r="N28" s="44">
        <v>16.400000000000041</v>
      </c>
    </row>
    <row r="29" spans="1:14" ht="6.75" customHeight="1" x14ac:dyDescent="0.25">
      <c r="C29" s="23"/>
      <c r="D29" s="22"/>
      <c r="E29" s="22"/>
      <c r="F29" s="22"/>
      <c r="G29" s="23"/>
      <c r="H29" s="22"/>
      <c r="I29" s="22"/>
      <c r="J29" s="22"/>
      <c r="K29" s="23"/>
      <c r="L29" s="33"/>
      <c r="M29" s="22"/>
      <c r="N29" s="43"/>
    </row>
    <row r="30" spans="1:14" x14ac:dyDescent="0.25">
      <c r="A30" t="s">
        <v>15</v>
      </c>
      <c r="C30" s="23">
        <v>-0.1</v>
      </c>
      <c r="D30" s="22">
        <v>-0.1</v>
      </c>
      <c r="E30" s="22">
        <v>0.4</v>
      </c>
      <c r="F30" s="22">
        <v>0</v>
      </c>
      <c r="G30" s="23">
        <v>-0.2</v>
      </c>
      <c r="H30" s="22">
        <v>-0.1</v>
      </c>
      <c r="I30" s="22">
        <v>0</v>
      </c>
      <c r="J30" s="22">
        <v>-0.19999999999999996</v>
      </c>
      <c r="K30" s="23">
        <v>-0.5</v>
      </c>
      <c r="L30" s="33">
        <v>-0.1</v>
      </c>
      <c r="M30" s="22">
        <v>-0.2</v>
      </c>
      <c r="N30" s="43">
        <v>-0.30000000000000004</v>
      </c>
    </row>
    <row r="31" spans="1:14" s="1" customFormat="1" x14ac:dyDescent="0.25">
      <c r="A31" s="12" t="s">
        <v>16</v>
      </c>
      <c r="B31" s="12"/>
      <c r="C31" s="39">
        <v>10.099999999999996</v>
      </c>
      <c r="D31" s="29">
        <v>3.2999999999999967</v>
      </c>
      <c r="E31" s="29">
        <v>-0.99999999999999545</v>
      </c>
      <c r="F31" s="29">
        <v>1.6000000000000041</v>
      </c>
      <c r="G31" s="39">
        <v>0.30000000000000243</v>
      </c>
      <c r="H31" s="29">
        <v>-10.200000000000005</v>
      </c>
      <c r="I31" s="29">
        <v>-18</v>
      </c>
      <c r="J31" s="29">
        <v>-2.5999999999999543</v>
      </c>
      <c r="K31" s="39">
        <v>2.5000000000000107</v>
      </c>
      <c r="L31" s="40">
        <v>-3.099999999999985</v>
      </c>
      <c r="M31" s="40">
        <v>-8.4000000000000057</v>
      </c>
      <c r="N31" s="45">
        <v>16.100000000000041</v>
      </c>
    </row>
    <row r="32" spans="1:14" x14ac:dyDescent="0.25">
      <c r="C32" s="23"/>
      <c r="D32" s="22"/>
      <c r="E32" s="22"/>
      <c r="F32" s="22"/>
      <c r="G32" s="23"/>
      <c r="H32" s="22"/>
      <c r="I32" s="22"/>
      <c r="J32" s="22"/>
      <c r="K32" s="23"/>
      <c r="L32" s="33"/>
      <c r="M32" s="22"/>
      <c r="N32" s="43"/>
    </row>
    <row r="33" spans="1:14" hidden="1" x14ac:dyDescent="0.25">
      <c r="A33" t="s">
        <v>21</v>
      </c>
      <c r="C33" s="23"/>
      <c r="D33" s="22"/>
      <c r="E33" s="22"/>
      <c r="F33" s="22"/>
      <c r="G33" s="23"/>
      <c r="H33" s="22"/>
      <c r="I33" s="22"/>
      <c r="J33" s="22"/>
      <c r="K33" s="23"/>
      <c r="L33" s="33"/>
      <c r="M33" s="22"/>
      <c r="N33" s="43"/>
    </row>
    <row r="34" spans="1:14" hidden="1" x14ac:dyDescent="0.25">
      <c r="A34" t="s">
        <v>25</v>
      </c>
      <c r="C34" s="23"/>
      <c r="D34" s="41"/>
      <c r="E34" s="41"/>
      <c r="F34" s="22"/>
      <c r="G34" s="23">
        <v>0</v>
      </c>
      <c r="H34" s="41"/>
      <c r="I34" s="41"/>
      <c r="J34" s="22"/>
      <c r="K34" s="23"/>
      <c r="L34" s="42"/>
      <c r="M34" s="41"/>
      <c r="N34" s="43"/>
    </row>
    <row r="35" spans="1:14" hidden="1" x14ac:dyDescent="0.25">
      <c r="A35" t="s">
        <v>27</v>
      </c>
      <c r="C35" s="23"/>
      <c r="D35" s="41"/>
      <c r="E35" s="41"/>
      <c r="F35" s="22"/>
      <c r="G35" s="23">
        <v>0</v>
      </c>
      <c r="H35" s="41"/>
      <c r="I35" s="41"/>
      <c r="J35" s="22"/>
      <c r="K35" s="23"/>
      <c r="L35" s="42"/>
      <c r="M35" s="41"/>
      <c r="N35" s="43"/>
    </row>
    <row r="36" spans="1:14" s="1" customFormat="1" x14ac:dyDescent="0.25">
      <c r="A36" s="12" t="s">
        <v>73</v>
      </c>
      <c r="B36" s="12"/>
      <c r="C36" s="39">
        <v>10.3</v>
      </c>
      <c r="D36" s="29">
        <v>3.2999999999999967</v>
      </c>
      <c r="E36" s="29">
        <v>-0.99999999999999545</v>
      </c>
      <c r="F36" s="29">
        <v>1.6</v>
      </c>
      <c r="G36" s="39">
        <v>0.30000000000000243</v>
      </c>
      <c r="H36" s="29">
        <v>-7.6</v>
      </c>
      <c r="I36" s="29">
        <v>-17.899999999999999</v>
      </c>
      <c r="J36" s="29">
        <v>-2.5</v>
      </c>
      <c r="K36" s="39">
        <v>9.7000000000000099</v>
      </c>
      <c r="L36" s="40">
        <v>-3.099999999999985</v>
      </c>
      <c r="M36" s="40">
        <v>-8.4000000000000057</v>
      </c>
      <c r="N36" s="45">
        <v>14.900000000000041</v>
      </c>
    </row>
    <row r="41" spans="1:14" x14ac:dyDescent="0.25">
      <c r="G41" s="27"/>
      <c r="H41" s="27"/>
      <c r="I41" s="27"/>
      <c r="J41" s="27"/>
    </row>
  </sheetData>
  <mergeCells count="3">
    <mergeCell ref="C3:F3"/>
    <mergeCell ref="G3:J3"/>
    <mergeCell ref="K3:N3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6"/>
  <sheetViews>
    <sheetView showGridLines="0" zoomScaleNormal="100" workbookViewId="0">
      <selection activeCell="A3" sqref="A3"/>
    </sheetView>
  </sheetViews>
  <sheetFormatPr defaultRowHeight="15" x14ac:dyDescent="0.25"/>
  <cols>
    <col min="1" max="1" width="75.85546875" bestFit="1" customWidth="1"/>
    <col min="2" max="2" width="8.5703125" customWidth="1"/>
    <col min="3" max="12" width="10.7109375" customWidth="1"/>
    <col min="13" max="15" width="9.140625" customWidth="1"/>
  </cols>
  <sheetData>
    <row r="1" spans="1:12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9.5" thickBot="1" x14ac:dyDescent="0.35">
      <c r="A2" s="17" t="s">
        <v>59</v>
      </c>
      <c r="L2" s="58"/>
    </row>
    <row r="3" spans="1:12" ht="15.75" thickBot="1" x14ac:dyDescent="0.3">
      <c r="C3" s="86">
        <v>2017</v>
      </c>
      <c r="D3" s="87"/>
      <c r="E3" s="86">
        <v>2018</v>
      </c>
      <c r="F3" s="87"/>
      <c r="G3" s="87"/>
      <c r="H3" s="88"/>
      <c r="I3" s="86">
        <v>2019</v>
      </c>
      <c r="J3" s="87"/>
      <c r="K3" s="87"/>
      <c r="L3" s="88"/>
    </row>
    <row r="4" spans="1:12" ht="15.75" thickBot="1" x14ac:dyDescent="0.3">
      <c r="A4" s="3" t="s">
        <v>23</v>
      </c>
      <c r="B4" s="4"/>
      <c r="C4" s="10" t="s">
        <v>19</v>
      </c>
      <c r="D4" s="11" t="s">
        <v>20</v>
      </c>
      <c r="E4" s="10" t="s">
        <v>17</v>
      </c>
      <c r="F4" s="11" t="s">
        <v>18</v>
      </c>
      <c r="G4" s="11" t="s">
        <v>19</v>
      </c>
      <c r="H4" s="18" t="s">
        <v>20</v>
      </c>
      <c r="I4" s="10" t="s">
        <v>17</v>
      </c>
      <c r="J4" s="11" t="s">
        <v>51</v>
      </c>
      <c r="K4" s="11" t="s">
        <v>19</v>
      </c>
      <c r="L4" s="18" t="s">
        <v>20</v>
      </c>
    </row>
    <row r="5" spans="1:12" x14ac:dyDescent="0.25">
      <c r="A5" s="1"/>
      <c r="C5" s="19"/>
      <c r="D5" s="6"/>
      <c r="E5" s="5"/>
      <c r="I5" s="5"/>
      <c r="J5" s="6"/>
      <c r="K5" s="6"/>
      <c r="L5" s="57"/>
    </row>
    <row r="6" spans="1:12" x14ac:dyDescent="0.25">
      <c r="A6" t="s">
        <v>0</v>
      </c>
      <c r="C6" s="23">
        <v>10.3</v>
      </c>
      <c r="D6" s="22">
        <v>9.1999999999999993</v>
      </c>
      <c r="E6" s="23">
        <v>9.1999999999999993</v>
      </c>
      <c r="F6" s="22">
        <v>15.6</v>
      </c>
      <c r="G6" s="22">
        <v>12.4</v>
      </c>
      <c r="H6" s="22">
        <v>12.800000000000004</v>
      </c>
      <c r="I6" s="23">
        <v>20.399999999999999</v>
      </c>
      <c r="J6" s="22">
        <v>13.5</v>
      </c>
      <c r="K6" s="22">
        <v>7.7</v>
      </c>
      <c r="L6" s="43">
        <v>4.6999999999999957</v>
      </c>
    </row>
    <row r="7" spans="1:12" x14ac:dyDescent="0.25">
      <c r="A7" t="s">
        <v>1</v>
      </c>
      <c r="C7" s="23">
        <v>38.799999999999997</v>
      </c>
      <c r="D7" s="22">
        <v>44.5</v>
      </c>
      <c r="E7" s="23">
        <v>39.299999999999997</v>
      </c>
      <c r="F7" s="22">
        <v>38.4</v>
      </c>
      <c r="G7" s="22">
        <v>38</v>
      </c>
      <c r="H7" s="22">
        <v>40.100000000000023</v>
      </c>
      <c r="I7" s="23">
        <v>30.9</v>
      </c>
      <c r="J7" s="33">
        <v>37</v>
      </c>
      <c r="K7" s="33">
        <v>39.5</v>
      </c>
      <c r="L7" s="69">
        <v>33.5</v>
      </c>
    </row>
    <row r="8" spans="1:12" x14ac:dyDescent="0.25">
      <c r="A8" t="s">
        <v>55</v>
      </c>
      <c r="C8" s="23"/>
      <c r="D8" s="22"/>
      <c r="E8" s="23"/>
      <c r="F8" s="22"/>
      <c r="G8" s="22"/>
      <c r="H8" s="22"/>
      <c r="I8" s="23">
        <v>0.5</v>
      </c>
      <c r="J8" s="33">
        <v>0.5</v>
      </c>
      <c r="K8" s="33">
        <v>0.4</v>
      </c>
      <c r="L8" s="69">
        <v>0.40000000000000013</v>
      </c>
    </row>
    <row r="9" spans="1:12" x14ac:dyDescent="0.25">
      <c r="A9" t="s">
        <v>2</v>
      </c>
      <c r="C9" s="23">
        <v>-1.1000000000000001</v>
      </c>
      <c r="D9" s="22">
        <v>-0.1</v>
      </c>
      <c r="E9" s="25">
        <v>-0.2</v>
      </c>
      <c r="F9" s="24">
        <v>-0.1</v>
      </c>
      <c r="G9" s="24">
        <v>-0.2</v>
      </c>
      <c r="H9" s="24">
        <v>-0.19999999999999996</v>
      </c>
      <c r="I9" s="23">
        <v>-0.8</v>
      </c>
      <c r="J9" s="22">
        <v>-0.4</v>
      </c>
      <c r="K9" s="22">
        <v>-0.1</v>
      </c>
      <c r="L9" s="43">
        <v>-1.4</v>
      </c>
    </row>
    <row r="10" spans="1:12" s="1" customFormat="1" x14ac:dyDescent="0.25">
      <c r="A10" s="14" t="s">
        <v>3</v>
      </c>
      <c r="B10" s="14"/>
      <c r="C10" s="37">
        <v>47.999999999999993</v>
      </c>
      <c r="D10" s="36">
        <v>53.6</v>
      </c>
      <c r="E10" s="26">
        <v>48.3</v>
      </c>
      <c r="F10" s="21">
        <v>53.9</v>
      </c>
      <c r="G10" s="21">
        <v>50.199999999999996</v>
      </c>
      <c r="H10" s="21">
        <v>52.700000000000024</v>
      </c>
      <c r="I10" s="37">
        <v>51</v>
      </c>
      <c r="J10" s="36">
        <v>50.6</v>
      </c>
      <c r="K10" s="36">
        <v>47.5</v>
      </c>
      <c r="L10" s="44">
        <v>37.199999999999996</v>
      </c>
    </row>
    <row r="11" spans="1:12" ht="6.75" customHeight="1" x14ac:dyDescent="0.25">
      <c r="C11" s="23"/>
      <c r="D11" s="22"/>
      <c r="E11" s="23"/>
      <c r="F11" s="22"/>
      <c r="G11" s="22"/>
      <c r="H11" s="22"/>
      <c r="I11" s="23"/>
      <c r="J11" s="22"/>
      <c r="K11" s="22"/>
      <c r="L11" s="43"/>
    </row>
    <row r="12" spans="1:12" x14ac:dyDescent="0.25">
      <c r="A12" t="s">
        <v>4</v>
      </c>
      <c r="C12" s="23">
        <v>0.3</v>
      </c>
      <c r="D12" s="22">
        <v>0.1</v>
      </c>
      <c r="E12" s="23">
        <v>0.1</v>
      </c>
      <c r="F12" s="22">
        <v>0.1</v>
      </c>
      <c r="G12" s="22">
        <v>0.6</v>
      </c>
      <c r="H12" s="22">
        <v>1</v>
      </c>
      <c r="I12" s="23">
        <v>0.6</v>
      </c>
      <c r="J12" s="22">
        <v>0.4</v>
      </c>
      <c r="K12" s="22">
        <v>-0.1</v>
      </c>
      <c r="L12" s="43">
        <v>9.9999999999999978E-2</v>
      </c>
    </row>
    <row r="13" spans="1:12" x14ac:dyDescent="0.25">
      <c r="A13" t="s">
        <v>57</v>
      </c>
      <c r="C13" s="23">
        <v>-28.1</v>
      </c>
      <c r="D13" s="22">
        <v>-29.3</v>
      </c>
      <c r="E13" s="23">
        <v>-33.9</v>
      </c>
      <c r="F13" s="22">
        <v>-35.200000000000003</v>
      </c>
      <c r="G13" s="22">
        <v>-33</v>
      </c>
      <c r="H13" s="22">
        <v>-35</v>
      </c>
      <c r="I13" s="23">
        <v>-20.8</v>
      </c>
      <c r="J13" s="22">
        <v>-23.9</v>
      </c>
      <c r="K13" s="22">
        <v>-15.4</v>
      </c>
      <c r="L13" s="43">
        <v>-8.1000000000000014</v>
      </c>
    </row>
    <row r="14" spans="1:12" x14ac:dyDescent="0.25">
      <c r="A14" t="s">
        <v>6</v>
      </c>
      <c r="C14" s="23">
        <v>-8.1999999999999993</v>
      </c>
      <c r="D14" s="22">
        <v>-7.2</v>
      </c>
      <c r="E14" s="25">
        <v>-6.8</v>
      </c>
      <c r="F14" s="24">
        <v>-7.2</v>
      </c>
      <c r="G14" s="24">
        <v>-6.9</v>
      </c>
      <c r="H14" s="24">
        <v>-7.7000000000000028</v>
      </c>
      <c r="I14" s="23">
        <v>-6.9</v>
      </c>
      <c r="J14" s="22">
        <v>-6</v>
      </c>
      <c r="K14" s="22">
        <v>-5.3</v>
      </c>
      <c r="L14" s="43">
        <v>-5.5</v>
      </c>
    </row>
    <row r="15" spans="1:12" s="1" customFormat="1" x14ac:dyDescent="0.25">
      <c r="A15" s="14" t="s">
        <v>7</v>
      </c>
      <c r="B15" s="14"/>
      <c r="C15" s="37">
        <v>11.999999999999989</v>
      </c>
      <c r="D15" s="36">
        <v>17.200000000000003</v>
      </c>
      <c r="E15" s="26">
        <v>7.7</v>
      </c>
      <c r="F15" s="21">
        <v>11.599999999999998</v>
      </c>
      <c r="G15" s="21">
        <v>10.899999999999997</v>
      </c>
      <c r="H15" s="21">
        <v>11.000000000000021</v>
      </c>
      <c r="I15" s="37">
        <v>23.9</v>
      </c>
      <c r="J15" s="36">
        <v>21.1</v>
      </c>
      <c r="K15" s="36">
        <v>26.7</v>
      </c>
      <c r="L15" s="44">
        <v>23.699999999999996</v>
      </c>
    </row>
    <row r="16" spans="1:12" ht="6.75" customHeight="1" x14ac:dyDescent="0.25">
      <c r="C16" s="23"/>
      <c r="D16" s="22"/>
      <c r="E16" s="23"/>
      <c r="F16" s="22"/>
      <c r="G16" s="22"/>
      <c r="H16" s="22"/>
      <c r="I16" s="23"/>
      <c r="J16" s="22"/>
      <c r="K16" s="22"/>
      <c r="L16" s="43"/>
    </row>
    <row r="17" spans="1:12" x14ac:dyDescent="0.25">
      <c r="A17" t="s">
        <v>8</v>
      </c>
      <c r="C17" s="23">
        <v>-1.9</v>
      </c>
      <c r="D17" s="22">
        <v>-2.4</v>
      </c>
      <c r="E17" s="25">
        <v>-2.2000000000000002</v>
      </c>
      <c r="F17" s="24">
        <v>-2.1</v>
      </c>
      <c r="G17" s="24">
        <v>-2.2000000000000002</v>
      </c>
      <c r="H17" s="24">
        <v>-2.4999999999999991</v>
      </c>
      <c r="I17" s="23">
        <v>-3</v>
      </c>
      <c r="J17" s="22">
        <v>-2.2000000000000002</v>
      </c>
      <c r="K17" s="22">
        <v>-2.7</v>
      </c>
      <c r="L17" s="43">
        <v>-2.9000000000000004</v>
      </c>
    </row>
    <row r="18" spans="1:12" s="1" customFormat="1" x14ac:dyDescent="0.25">
      <c r="A18" s="14" t="s">
        <v>9</v>
      </c>
      <c r="B18" s="14"/>
      <c r="C18" s="37">
        <v>10.099999999999989</v>
      </c>
      <c r="D18" s="36">
        <v>14.800000000000002</v>
      </c>
      <c r="E18" s="26">
        <v>5.5</v>
      </c>
      <c r="F18" s="21">
        <v>9.4999999999999982</v>
      </c>
      <c r="G18" s="21">
        <v>8.6999999999999957</v>
      </c>
      <c r="H18" s="21">
        <v>8.5000000000000213</v>
      </c>
      <c r="I18" s="37">
        <v>20.9</v>
      </c>
      <c r="J18" s="36">
        <v>18.900000000000002</v>
      </c>
      <c r="K18" s="36">
        <v>24</v>
      </c>
      <c r="L18" s="44">
        <v>20.799999999999997</v>
      </c>
    </row>
    <row r="19" spans="1:12" ht="6.75" customHeight="1" x14ac:dyDescent="0.25">
      <c r="C19" s="23"/>
      <c r="D19" s="22"/>
      <c r="E19" s="23"/>
      <c r="F19" s="22"/>
      <c r="G19" s="22"/>
      <c r="H19" s="22"/>
      <c r="I19" s="23"/>
      <c r="J19" s="22"/>
      <c r="K19" s="22"/>
      <c r="L19" s="43"/>
    </row>
    <row r="20" spans="1:12" x14ac:dyDescent="0.25">
      <c r="A20" t="s">
        <v>25</v>
      </c>
      <c r="C20" s="23">
        <v>1.1000000000000001</v>
      </c>
      <c r="D20" s="22">
        <v>0</v>
      </c>
      <c r="E20" s="23">
        <v>9.1999999999999993</v>
      </c>
      <c r="F20" s="22">
        <v>-0.1</v>
      </c>
      <c r="G20" s="22">
        <v>2.4</v>
      </c>
      <c r="H20" s="22">
        <v>9.9999999999999645E-2</v>
      </c>
      <c r="I20" s="23">
        <v>-5.0999999999999996</v>
      </c>
      <c r="J20" s="22">
        <v>3.4</v>
      </c>
      <c r="K20" s="22">
        <v>4.0999999999999996</v>
      </c>
      <c r="L20" s="43">
        <v>0</v>
      </c>
    </row>
    <row r="21" spans="1:12" x14ac:dyDescent="0.25">
      <c r="A21" t="s">
        <v>26</v>
      </c>
      <c r="C21" s="23">
        <v>-3</v>
      </c>
      <c r="D21" s="22">
        <v>-3.1</v>
      </c>
      <c r="E21" s="23">
        <v>-3.2</v>
      </c>
      <c r="F21" s="22">
        <v>-3.2</v>
      </c>
      <c r="G21" s="22">
        <v>-3.6</v>
      </c>
      <c r="H21" s="22">
        <v>-3.5</v>
      </c>
      <c r="I21" s="23">
        <v>-15</v>
      </c>
      <c r="J21" s="22">
        <v>-16.3</v>
      </c>
      <c r="K21" s="22">
        <v>-15.5</v>
      </c>
      <c r="L21" s="43">
        <v>-17.200000000000003</v>
      </c>
    </row>
    <row r="22" spans="1:12" x14ac:dyDescent="0.25">
      <c r="A22" t="s">
        <v>10</v>
      </c>
      <c r="C22" s="23">
        <v>-4.8</v>
      </c>
      <c r="D22" s="22">
        <v>0.6</v>
      </c>
      <c r="E22" s="25">
        <v>2.7</v>
      </c>
      <c r="F22" s="24">
        <v>0.5</v>
      </c>
      <c r="G22" s="24">
        <v>0.5</v>
      </c>
      <c r="H22" s="24">
        <v>0.29999999999999982</v>
      </c>
      <c r="I22" s="23">
        <v>0.6</v>
      </c>
      <c r="J22" s="22">
        <v>0.1</v>
      </c>
      <c r="K22" s="22">
        <v>-0.9</v>
      </c>
      <c r="L22" s="43">
        <v>0</v>
      </c>
    </row>
    <row r="23" spans="1:12" s="1" customFormat="1" x14ac:dyDescent="0.25">
      <c r="A23" s="14" t="s">
        <v>11</v>
      </c>
      <c r="B23" s="14"/>
      <c r="C23" s="37">
        <v>3.3999999999999888</v>
      </c>
      <c r="D23" s="36">
        <v>12.300000000000002</v>
      </c>
      <c r="E23" s="26">
        <v>14.2</v>
      </c>
      <c r="F23" s="21">
        <v>6.6999999999999984</v>
      </c>
      <c r="G23" s="21">
        <v>7.9999999999999964</v>
      </c>
      <c r="H23" s="21">
        <v>5.4000000000000208</v>
      </c>
      <c r="I23" s="37">
        <v>1.399999999999999</v>
      </c>
      <c r="J23" s="36">
        <v>6.1</v>
      </c>
      <c r="K23" s="36">
        <v>11.700000000000001</v>
      </c>
      <c r="L23" s="44">
        <v>3.5999999999999943</v>
      </c>
    </row>
    <row r="24" spans="1:12" ht="6.75" customHeight="1" x14ac:dyDescent="0.25">
      <c r="C24" s="23"/>
      <c r="D24" s="22"/>
      <c r="E24" s="23"/>
      <c r="F24" s="22"/>
      <c r="G24" s="27"/>
      <c r="H24" s="22"/>
      <c r="I24" s="23"/>
      <c r="J24" s="22"/>
      <c r="K24" s="22"/>
      <c r="L24" s="43"/>
    </row>
    <row r="25" spans="1:12" ht="15" customHeight="1" x14ac:dyDescent="0.25">
      <c r="A25" t="s">
        <v>24</v>
      </c>
      <c r="C25" s="23">
        <v>0</v>
      </c>
      <c r="D25" s="22">
        <v>0</v>
      </c>
      <c r="E25" s="23">
        <v>0</v>
      </c>
      <c r="F25" s="22">
        <v>0</v>
      </c>
      <c r="G25" s="22">
        <v>0</v>
      </c>
      <c r="H25" s="22">
        <v>0</v>
      </c>
      <c r="I25" s="23">
        <v>0</v>
      </c>
      <c r="J25" s="22">
        <v>0</v>
      </c>
      <c r="K25" s="22">
        <v>0</v>
      </c>
      <c r="L25" s="43">
        <v>0</v>
      </c>
    </row>
    <row r="26" spans="1:12" x14ac:dyDescent="0.25">
      <c r="A26" t="s">
        <v>12</v>
      </c>
      <c r="C26" s="23">
        <v>0.8</v>
      </c>
      <c r="D26" s="22">
        <v>1.6</v>
      </c>
      <c r="E26" s="23">
        <v>2.5</v>
      </c>
      <c r="F26" s="22">
        <v>0.7</v>
      </c>
      <c r="G26" s="22">
        <v>1.7</v>
      </c>
      <c r="H26" s="22">
        <v>1</v>
      </c>
      <c r="I26" s="23">
        <v>1</v>
      </c>
      <c r="J26" s="22">
        <v>0.8</v>
      </c>
      <c r="K26" s="22">
        <v>0</v>
      </c>
      <c r="L26" s="43">
        <v>-0.9</v>
      </c>
    </row>
    <row r="27" spans="1:12" x14ac:dyDescent="0.25">
      <c r="A27" t="s">
        <v>13</v>
      </c>
      <c r="C27" s="23">
        <v>-1.9</v>
      </c>
      <c r="D27" s="22">
        <v>-2.2000000000000002</v>
      </c>
      <c r="E27" s="25">
        <v>-1.9</v>
      </c>
      <c r="F27" s="24">
        <v>-4.0999999999999996</v>
      </c>
      <c r="G27" s="24">
        <v>-3.2</v>
      </c>
      <c r="H27" s="24">
        <v>-0.90000000000000036</v>
      </c>
      <c r="I27" s="23">
        <v>-6.8</v>
      </c>
      <c r="J27" s="22">
        <v>-5.9</v>
      </c>
      <c r="K27" s="22">
        <v>-5.7</v>
      </c>
      <c r="L27" s="43">
        <v>-0.5</v>
      </c>
    </row>
    <row r="28" spans="1:12" s="1" customFormat="1" x14ac:dyDescent="0.25">
      <c r="A28" s="14" t="s">
        <v>14</v>
      </c>
      <c r="B28" s="14"/>
      <c r="C28" s="37">
        <v>2.2999999999999887</v>
      </c>
      <c r="D28" s="36">
        <v>11.700000000000003</v>
      </c>
      <c r="E28" s="26">
        <v>14.799999999999999</v>
      </c>
      <c r="F28" s="21">
        <v>3.2999999999999989</v>
      </c>
      <c r="G28" s="21">
        <v>6.4999999999999956</v>
      </c>
      <c r="H28" s="21">
        <v>5.5000000000000204</v>
      </c>
      <c r="I28" s="37">
        <v>-4.4000000000000004</v>
      </c>
      <c r="J28" s="36">
        <v>0.99999999999999911</v>
      </c>
      <c r="K28" s="36">
        <v>6.0000000000000009</v>
      </c>
      <c r="L28" s="44">
        <v>2.1999999999999944</v>
      </c>
    </row>
    <row r="29" spans="1:12" ht="6.75" customHeight="1" x14ac:dyDescent="0.25">
      <c r="C29" s="23"/>
      <c r="D29" s="22"/>
      <c r="E29" s="23"/>
      <c r="F29" s="22"/>
      <c r="G29" s="22"/>
      <c r="H29" s="22"/>
      <c r="I29" s="23"/>
      <c r="J29" s="22"/>
      <c r="K29" s="22"/>
      <c r="L29" s="43"/>
    </row>
    <row r="30" spans="1:12" x14ac:dyDescent="0.25">
      <c r="A30" t="s">
        <v>15</v>
      </c>
      <c r="C30" s="23">
        <v>0.9</v>
      </c>
      <c r="D30" s="22">
        <v>0</v>
      </c>
      <c r="E30" s="25">
        <v>-0.2</v>
      </c>
      <c r="F30" s="24">
        <v>-0.2</v>
      </c>
      <c r="G30" s="24">
        <v>-0.1</v>
      </c>
      <c r="H30" s="24">
        <v>-9.9999999999999978E-2</v>
      </c>
      <c r="I30" s="23">
        <v>-0.3</v>
      </c>
      <c r="J30" s="22">
        <v>-0.1</v>
      </c>
      <c r="K30" s="22">
        <v>-0.3</v>
      </c>
      <c r="L30" s="43">
        <v>0</v>
      </c>
    </row>
    <row r="31" spans="1:12" s="1" customFormat="1" x14ac:dyDescent="0.25">
      <c r="A31" s="12" t="s">
        <v>16</v>
      </c>
      <c r="B31" s="12"/>
      <c r="C31" s="39">
        <v>3.1999999999999886</v>
      </c>
      <c r="D31" s="29">
        <v>11.700000000000003</v>
      </c>
      <c r="E31" s="31">
        <v>14.6</v>
      </c>
      <c r="F31" s="30">
        <v>3.0999999999999988</v>
      </c>
      <c r="G31" s="30">
        <v>6.3999999999999959</v>
      </c>
      <c r="H31" s="30">
        <v>5.4000000000000208</v>
      </c>
      <c r="I31" s="39">
        <v>-4.7</v>
      </c>
      <c r="J31" s="29">
        <v>0.89999999999999913</v>
      </c>
      <c r="K31" s="29">
        <v>5.7000000000000011</v>
      </c>
      <c r="L31" s="45">
        <v>2.1999999999999944</v>
      </c>
    </row>
    <row r="32" spans="1:12" x14ac:dyDescent="0.25">
      <c r="C32" s="23"/>
      <c r="D32" s="22"/>
      <c r="E32" s="25"/>
      <c r="F32" s="24"/>
      <c r="G32" s="24"/>
      <c r="H32" s="24"/>
      <c r="I32" s="23"/>
      <c r="J32" s="22"/>
      <c r="K32" s="22"/>
      <c r="L32" s="43"/>
    </row>
    <row r="33" spans="1:12" hidden="1" x14ac:dyDescent="0.25">
      <c r="A33" t="s">
        <v>21</v>
      </c>
      <c r="C33" s="23"/>
      <c r="D33" s="22"/>
      <c r="E33" s="23"/>
      <c r="F33" s="22"/>
      <c r="G33" s="22"/>
      <c r="H33" s="22"/>
      <c r="I33" s="23"/>
      <c r="J33" s="22"/>
      <c r="K33" s="22"/>
      <c r="L33" s="43"/>
    </row>
    <row r="34" spans="1:12" hidden="1" x14ac:dyDescent="0.25">
      <c r="A34" t="s">
        <v>25</v>
      </c>
      <c r="C34" s="23"/>
      <c r="D34" s="22"/>
      <c r="E34" s="23">
        <v>9.1999999999999993</v>
      </c>
      <c r="F34" s="22"/>
      <c r="G34" s="22"/>
      <c r="H34" s="22"/>
      <c r="I34" s="23"/>
      <c r="J34" s="41"/>
      <c r="K34" s="41"/>
      <c r="L34" s="43"/>
    </row>
    <row r="35" spans="1:12" hidden="1" x14ac:dyDescent="0.25">
      <c r="A35" t="s">
        <v>27</v>
      </c>
      <c r="C35" s="23"/>
      <c r="D35" s="22"/>
      <c r="E35" s="23">
        <v>0</v>
      </c>
      <c r="F35" s="22"/>
      <c r="G35" s="22"/>
      <c r="H35" s="22"/>
      <c r="I35" s="23"/>
      <c r="J35" s="41"/>
      <c r="K35" s="41"/>
      <c r="L35" s="43"/>
    </row>
    <row r="36" spans="1:12" s="1" customFormat="1" x14ac:dyDescent="0.25">
      <c r="A36" s="12" t="s">
        <v>73</v>
      </c>
      <c r="B36" s="12"/>
      <c r="C36" s="39">
        <v>6.8</v>
      </c>
      <c r="D36" s="29">
        <v>11.7</v>
      </c>
      <c r="E36" s="31">
        <v>5.4</v>
      </c>
      <c r="F36" s="30">
        <v>3.1999999999999988</v>
      </c>
      <c r="G36" s="30">
        <v>3.999999999999996</v>
      </c>
      <c r="H36" s="30">
        <v>5.3000000000000211</v>
      </c>
      <c r="I36" s="39">
        <v>0.39999999999999947</v>
      </c>
      <c r="J36" s="29">
        <v>-2.5000000000000009</v>
      </c>
      <c r="K36" s="29">
        <v>1.6000000000000014</v>
      </c>
      <c r="L36" s="45">
        <v>2.1999999999999944</v>
      </c>
    </row>
  </sheetData>
  <mergeCells count="3">
    <mergeCell ref="C3:D3"/>
    <mergeCell ref="E3:H3"/>
    <mergeCell ref="I3:L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7b4e39d-6ad2-4550-8765-29da772c6ac0">
      <Terms xmlns="http://schemas.microsoft.com/office/infopath/2007/PartnerControls"/>
    </lcf76f155ced4ddcb4097134ff3c332f>
    <TaxCatchAll xmlns="a1d01376-6fe5-41cc-9df1-0d9fb9038ff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B867D094962143AD481AD37CF32394" ma:contentTypeVersion="15" ma:contentTypeDescription="Create a new document." ma:contentTypeScope="" ma:versionID="bf5f37fbf19e19b9d5b189fba1be467e">
  <xsd:schema xmlns:xsd="http://www.w3.org/2001/XMLSchema" xmlns:xs="http://www.w3.org/2001/XMLSchema" xmlns:p="http://schemas.microsoft.com/office/2006/metadata/properties" xmlns:ns2="47b4e39d-6ad2-4550-8765-29da772c6ac0" xmlns:ns3="a1d01376-6fe5-41cc-9df1-0d9fb9038ffb" targetNamespace="http://schemas.microsoft.com/office/2006/metadata/properties" ma:root="true" ma:fieldsID="09267c124390a237cceceb08b3af271a" ns2:_="" ns3:_="">
    <xsd:import namespace="47b4e39d-6ad2-4550-8765-29da772c6ac0"/>
    <xsd:import namespace="a1d01376-6fe5-41cc-9df1-0d9fb9038f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b4e39d-6ad2-4550-8765-29da772c6a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e3793bb-314c-4ca2-a213-241338491b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d01376-6fe5-41cc-9df1-0d9fb9038ff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7a9e933-6150-45d6-a53b-11f2e8438277}" ma:internalName="TaxCatchAll" ma:showField="CatchAllData" ma:web="a1d01376-6fe5-41cc-9df1-0d9fb9038f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B7EF3D-E6AB-49AE-AA33-EC97EFE3F1EA}">
  <ds:schemaRefs>
    <ds:schemaRef ds:uri="http://schemas.microsoft.com/office/2006/metadata/properties"/>
    <ds:schemaRef ds:uri="http://schemas.microsoft.com/office/infopath/2007/PartnerControls"/>
    <ds:schemaRef ds:uri="47b4e39d-6ad2-4550-8765-29da772c6ac0"/>
    <ds:schemaRef ds:uri="a1d01376-6fe5-41cc-9df1-0d9fb9038ffb"/>
  </ds:schemaRefs>
</ds:datastoreItem>
</file>

<file path=customXml/itemProps2.xml><?xml version="1.0" encoding="utf-8"?>
<ds:datastoreItem xmlns:ds="http://schemas.openxmlformats.org/officeDocument/2006/customXml" ds:itemID="{E97896E7-6C34-403E-8A9E-4E4635D217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823DA0-82A3-459C-A449-A48B639E9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b4e39d-6ad2-4550-8765-29da772c6ac0"/>
    <ds:schemaRef ds:uri="a1d01376-6fe5-41cc-9df1-0d9fb9038f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NORDEN GROUP PL</vt:lpstr>
      <vt:lpstr>NORDEN Group - Balance Sheet</vt:lpstr>
      <vt:lpstr>Assets &amp; Logistics</vt:lpstr>
      <vt:lpstr>Freight services &amp; Trading</vt:lpstr>
      <vt:lpstr>Asset Management</vt:lpstr>
      <vt:lpstr>Dry Operator</vt:lpstr>
      <vt:lpstr>Tanker Operator</vt:lpstr>
      <vt:lpstr>Tankers</vt:lpstr>
      <vt:lpstr>Dry Owner</vt:lpstr>
      <vt:lpstr>Dry Cargo</vt:lpstr>
      <vt:lpstr>Eliminations</vt:lpstr>
    </vt:vector>
  </TitlesOfParts>
  <Company>DS Norden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Carola Schieblich</dc:creator>
  <cp:lastModifiedBy>Adamantia Karaiskaki</cp:lastModifiedBy>
  <dcterms:created xsi:type="dcterms:W3CDTF">2018-04-24T09:43:29Z</dcterms:created>
  <dcterms:modified xsi:type="dcterms:W3CDTF">2024-04-18T13:24:40Z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0x01010022B867D094962143AD481AD37CF32394</vt:lpwstr>
  </property>
</Properties>
</file>